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'DC21'!$A$1:$AA$56</definedName>
    <definedName name="_xlnm.Print_Area" localSheetId="14">'DC22'!$A$1:$AA$56</definedName>
    <definedName name="_xlnm.Print_Area" localSheetId="18">'DC23'!$A$1:$AA$56</definedName>
    <definedName name="_xlnm.Print_Area" localSheetId="23">'DC24'!$A$1:$AA$56</definedName>
    <definedName name="_xlnm.Print_Area" localSheetId="27">'DC25'!$A$1:$AA$56</definedName>
    <definedName name="_xlnm.Print_Area" localSheetId="33">'DC26'!$A$1:$AA$56</definedName>
    <definedName name="_xlnm.Print_Area" localSheetId="38">'DC27'!$A$1:$AA$56</definedName>
    <definedName name="_xlnm.Print_Area" localSheetId="44">'DC28'!$A$1:$AA$56</definedName>
    <definedName name="_xlnm.Print_Area" localSheetId="49">'DC29'!$A$1:$AA$56</definedName>
    <definedName name="_xlnm.Print_Area" localSheetId="54">'DC43'!$A$1:$AA$56</definedName>
    <definedName name="_xlnm.Print_Area" localSheetId="1">'ETH'!$A$1:$AA$56</definedName>
    <definedName name="_xlnm.Print_Area" localSheetId="2">'KZN212'!$A$1:$AA$56</definedName>
    <definedName name="_xlnm.Print_Area" localSheetId="3">'KZN213'!$A$1:$AA$56</definedName>
    <definedName name="_xlnm.Print_Area" localSheetId="4">'KZN214'!$A$1:$AA$56</definedName>
    <definedName name="_xlnm.Print_Area" localSheetId="5">'KZN216'!$A$1:$AA$56</definedName>
    <definedName name="_xlnm.Print_Area" localSheetId="7">'KZN221'!$A$1:$AA$56</definedName>
    <definedName name="_xlnm.Print_Area" localSheetId="8">'KZN222'!$A$1:$AA$56</definedName>
    <definedName name="_xlnm.Print_Area" localSheetId="9">'KZN223'!$A$1:$AA$56</definedName>
    <definedName name="_xlnm.Print_Area" localSheetId="10">'KZN224'!$A$1:$AA$56</definedName>
    <definedName name="_xlnm.Print_Area" localSheetId="11">'KZN225'!$A$1:$AA$56</definedName>
    <definedName name="_xlnm.Print_Area" localSheetId="12">'KZN226'!$A$1:$AA$56</definedName>
    <definedName name="_xlnm.Print_Area" localSheetId="13">'KZN227'!$A$1:$AA$56</definedName>
    <definedName name="_xlnm.Print_Area" localSheetId="15">'KZN235'!$A$1:$AA$56</definedName>
    <definedName name="_xlnm.Print_Area" localSheetId="16">'KZN237'!$A$1:$AA$56</definedName>
    <definedName name="_xlnm.Print_Area" localSheetId="17">'KZN238'!$A$1:$AA$56</definedName>
    <definedName name="_xlnm.Print_Area" localSheetId="19">'KZN241'!$A$1:$AA$56</definedName>
    <definedName name="_xlnm.Print_Area" localSheetId="20">'KZN242'!$A$1:$AA$56</definedName>
    <definedName name="_xlnm.Print_Area" localSheetId="21">'KZN244'!$A$1:$AA$56</definedName>
    <definedName name="_xlnm.Print_Area" localSheetId="22">'KZN245'!$A$1:$AA$56</definedName>
    <definedName name="_xlnm.Print_Area" localSheetId="24">'KZN252'!$A$1:$AA$56</definedName>
    <definedName name="_xlnm.Print_Area" localSheetId="25">'KZN253'!$A$1:$AA$56</definedName>
    <definedName name="_xlnm.Print_Area" localSheetId="26">'KZN254'!$A$1:$AA$56</definedName>
    <definedName name="_xlnm.Print_Area" localSheetId="28">'KZN261'!$A$1:$AA$56</definedName>
    <definedName name="_xlnm.Print_Area" localSheetId="29">'KZN262'!$A$1:$AA$56</definedName>
    <definedName name="_xlnm.Print_Area" localSheetId="30">'KZN263'!$A$1:$AA$56</definedName>
    <definedName name="_xlnm.Print_Area" localSheetId="31">'KZN265'!$A$1:$AA$56</definedName>
    <definedName name="_xlnm.Print_Area" localSheetId="32">'KZN266'!$A$1:$AA$56</definedName>
    <definedName name="_xlnm.Print_Area" localSheetId="34">'KZN271'!$A$1:$AA$56</definedName>
    <definedName name="_xlnm.Print_Area" localSheetId="35">'KZN272'!$A$1:$AA$56</definedName>
    <definedName name="_xlnm.Print_Area" localSheetId="36">'KZN275'!$A$1:$AA$56</definedName>
    <definedName name="_xlnm.Print_Area" localSheetId="37">'KZN276'!$A$1:$AA$56</definedName>
    <definedName name="_xlnm.Print_Area" localSheetId="39">'KZN281'!$A$1:$AA$56</definedName>
    <definedName name="_xlnm.Print_Area" localSheetId="40">'KZN282'!$A$1:$AA$56</definedName>
    <definedName name="_xlnm.Print_Area" localSheetId="41">'KZN284'!$A$1:$AA$56</definedName>
    <definedName name="_xlnm.Print_Area" localSheetId="42">'KZN285'!$A$1:$AA$56</definedName>
    <definedName name="_xlnm.Print_Area" localSheetId="43">'KZN286'!$A$1:$AA$56</definedName>
    <definedName name="_xlnm.Print_Area" localSheetId="45">'KZN291'!$A$1:$AA$56</definedName>
    <definedName name="_xlnm.Print_Area" localSheetId="46">'KZN292'!$A$1:$AA$56</definedName>
    <definedName name="_xlnm.Print_Area" localSheetId="47">'KZN293'!$A$1:$AA$56</definedName>
    <definedName name="_xlnm.Print_Area" localSheetId="48">'KZN294'!$A$1:$AA$56</definedName>
    <definedName name="_xlnm.Print_Area" localSheetId="50">'KZN433'!$A$1:$AA$56</definedName>
    <definedName name="_xlnm.Print_Area" localSheetId="51">'KZN434'!$A$1:$AA$56</definedName>
    <definedName name="_xlnm.Print_Area" localSheetId="52">'KZN435'!$A$1:$AA$56</definedName>
    <definedName name="_xlnm.Print_Area" localSheetId="53">'KZN436'!$A$1:$AA$56</definedName>
    <definedName name="_xlnm.Print_Area" localSheetId="0">'Summary'!$A$1:$AA$56</definedName>
  </definedNames>
  <calcPr fullCalcOnLoad="1"/>
</workbook>
</file>

<file path=xl/sharedStrings.xml><?xml version="1.0" encoding="utf-8"?>
<sst xmlns="http://schemas.openxmlformats.org/spreadsheetml/2006/main" count="4015" uniqueCount="125">
  <si>
    <t>Kwazulu-Natal: eThekwini(ETH) - Table C4 Quarterly Budgeted Financial Performance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</si>
  <si>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</si>
  <si>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</si>
  <si>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</si>
  <si>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</si>
  <si>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</si>
  <si>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</si>
  <si>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</si>
  <si>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</si>
  <si>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</si>
  <si>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</si>
  <si>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</si>
  <si>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</si>
  <si>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</si>
  <si>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</si>
  <si>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</si>
  <si>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</si>
  <si>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</si>
  <si>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</si>
  <si>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</si>
  <si>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</si>
  <si>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</si>
  <si>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</si>
  <si>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</si>
  <si>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</si>
  <si>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</si>
  <si>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</si>
  <si>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</si>
  <si>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</si>
  <si>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</si>
  <si>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</si>
  <si>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</si>
  <si>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</si>
  <si>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</si>
  <si>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</si>
  <si>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</si>
  <si>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</si>
  <si>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</si>
  <si>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</si>
  <si>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</si>
  <si>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</si>
  <si>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</si>
  <si>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</si>
  <si>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</si>
  <si>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</si>
  <si>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</si>
  <si>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</si>
  <si>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</si>
  <si>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</si>
  <si>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</si>
  <si>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</si>
  <si>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</si>
  <si>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</si>
  <si>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</si>
  <si>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</si>
  <si>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</si>
  <si>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</si>
  <si>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</si>
  <si>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</si>
  <si>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</si>
  <si>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</si>
  <si>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</si>
  <si>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</si>
  <si>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</si>
  <si>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</si>
  <si>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</si>
  <si>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</si>
  <si>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</si>
  <si>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</si>
  <si>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</si>
  <si>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Kwazulu-Natal: Umdoni(KZN212) - Table C4 Quarterly Budgeted Financial Performance ( All ) for 4th Quarter ended 30 June 2020 (Figures Finalised as at 2020/07/30)</t>
  </si>
  <si>
    <t>Kwazulu-Natal: Umzumbe(KZN213) - Table C4 Quarterly Budgeted Financial Performance ( All ) for 4th Quarter ended 30 June 2020 (Figures Finalised as at 2020/07/30)</t>
  </si>
  <si>
    <t>Kwazulu-Natal: uMuziwabantu(KZN214) - Table C4 Quarterly Budgeted Financial Performance ( All ) for 4th Quarter ended 30 June 2020 (Figures Finalised as at 2020/07/30)</t>
  </si>
  <si>
    <t>Kwazulu-Natal: Ray Nkonyeni(KZN216) - Table C4 Quarterly Budgeted Financial Performance ( All ) for 4th Quarter ended 30 June 2020 (Figures Finalised as at 2020/07/30)</t>
  </si>
  <si>
    <t>Kwazulu-Natal: Ugu(DC21) - Table C4 Quarterly Budgeted Financial Performance ( All ) for 4th Quarter ended 30 June 2020 (Figures Finalised as at 2020/07/30)</t>
  </si>
  <si>
    <t>Kwazulu-Natal: uMshwathi(KZN221) - Table C4 Quarterly Budgeted Financial Performance ( All ) for 4th Quarter ended 30 June 2020 (Figures Finalised as at 2020/07/30)</t>
  </si>
  <si>
    <t>Kwazulu-Natal: uMngeni(KZN222) - Table C4 Quarterly Budgeted Financial Performance ( All ) for 4th Quarter ended 30 June 2020 (Figures Finalised as at 2020/07/30)</t>
  </si>
  <si>
    <t>Kwazulu-Natal: Mpofana(KZN223) - Table C4 Quarterly Budgeted Financial Performance ( All ) for 4th Quarter ended 30 June 2020 (Figures Finalised as at 2020/07/30)</t>
  </si>
  <si>
    <t>Kwazulu-Natal: Impendle(KZN224) - Table C4 Quarterly Budgeted Financial Performance ( All ) for 4th Quarter ended 30 June 2020 (Figures Finalised as at 2020/07/30)</t>
  </si>
  <si>
    <t>Kwazulu-Natal: Msunduzi(KZN225) - Table C4 Quarterly Budgeted Financial Performance ( All ) for 4th Quarter ended 30 June 2020 (Figures Finalised as at 2020/07/30)</t>
  </si>
  <si>
    <t>Kwazulu-Natal: Mkhambathini(KZN226) - Table C4 Quarterly Budgeted Financial Performance ( All ) for 4th Quarter ended 30 June 2020 (Figures Finalised as at 2020/07/30)</t>
  </si>
  <si>
    <t>Kwazulu-Natal: Richmond(KZN227) - Table C4 Quarterly Budgeted Financial Performance ( All ) for 4th Quarter ended 30 June 2020 (Figures Finalised as at 2020/07/30)</t>
  </si>
  <si>
    <t>Kwazulu-Natal: uMgungundlovu(DC22) - Table C4 Quarterly Budgeted Financial Performance ( All ) for 4th Quarter ended 30 June 2020 (Figures Finalised as at 2020/07/30)</t>
  </si>
  <si>
    <t>Kwazulu-Natal: Okhahlamba(KZN235) - Table C4 Quarterly Budgeted Financial Performance ( All ) for 4th Quarter ended 30 June 2020 (Figures Finalised as at 2020/07/30)</t>
  </si>
  <si>
    <t>Kwazulu-Natal: Inkosi Langalibalele(KZN237) - Table C4 Quarterly Budgeted Financial Performance ( All ) for 4th Quarter ended 30 June 2020 (Figures Finalised as at 2020/07/30)</t>
  </si>
  <si>
    <t>Kwazulu-Natal: Alfred Duma(KZN238) - Table C4 Quarterly Budgeted Financial Performance ( All ) for 4th Quarter ended 30 June 2020 (Figures Finalised as at 2020/07/30)</t>
  </si>
  <si>
    <t>Kwazulu-Natal: Uthukela(DC23) - Table C4 Quarterly Budgeted Financial Performance ( All ) for 4th Quarter ended 30 June 2020 (Figures Finalised as at 2020/07/30)</t>
  </si>
  <si>
    <t>Kwazulu-Natal: Endumeni(KZN241) - Table C4 Quarterly Budgeted Financial Performance ( All ) for 4th Quarter ended 30 June 2020 (Figures Finalised as at 2020/07/30)</t>
  </si>
  <si>
    <t>Kwazulu-Natal: Nquthu(KZN242) - Table C4 Quarterly Budgeted Financial Performance ( All ) for 4th Quarter ended 30 June 2020 (Figures Finalised as at 2020/07/30)</t>
  </si>
  <si>
    <t>Kwazulu-Natal: Msinga(KZN244) - Table C4 Quarterly Budgeted Financial Performance ( All ) for 4th Quarter ended 30 June 2020 (Figures Finalised as at 2020/07/30)</t>
  </si>
  <si>
    <t>Kwazulu-Natal: Umvoti(KZN245) - Table C4 Quarterly Budgeted Financial Performance ( All ) for 4th Quarter ended 30 June 2020 (Figures Finalised as at 2020/07/30)</t>
  </si>
  <si>
    <t>Kwazulu-Natal: Umzinyathi(DC24) - Table C4 Quarterly Budgeted Financial Performance ( All ) for 4th Quarter ended 30 June 2020 (Figures Finalised as at 2020/07/30)</t>
  </si>
  <si>
    <t>Kwazulu-Natal: Newcastle(KZN252) - Table C4 Quarterly Budgeted Financial Performance ( All ) for 4th Quarter ended 30 June 2020 (Figures Finalised as at 2020/07/30)</t>
  </si>
  <si>
    <t>Kwazulu-Natal: Emadlangeni(KZN253) - Table C4 Quarterly Budgeted Financial Performance ( All ) for 4th Quarter ended 30 June 2020 (Figures Finalised as at 2020/07/30)</t>
  </si>
  <si>
    <t>Kwazulu-Natal: Dannhauser(KZN254) - Table C4 Quarterly Budgeted Financial Performance ( All ) for 4th Quarter ended 30 June 2020 (Figures Finalised as at 2020/07/30)</t>
  </si>
  <si>
    <t>Kwazulu-Natal: Amajuba(DC25) - Table C4 Quarterly Budgeted Financial Performance ( All ) for 4th Quarter ended 30 June 2020 (Figures Finalised as at 2020/07/30)</t>
  </si>
  <si>
    <t>Kwazulu-Natal: eDumbe(KZN261) - Table C4 Quarterly Budgeted Financial Performance ( All ) for 4th Quarter ended 30 June 2020 (Figures Finalised as at 2020/07/30)</t>
  </si>
  <si>
    <t>Kwazulu-Natal: uPhongolo(KZN262) - Table C4 Quarterly Budgeted Financial Performance ( All ) for 4th Quarter ended 30 June 2020 (Figures Finalised as at 2020/07/30)</t>
  </si>
  <si>
    <t>Kwazulu-Natal: Abaqulusi(KZN263) - Table C4 Quarterly Budgeted Financial Performance ( All ) for 4th Quarter ended 30 June 2020 (Figures Finalised as at 2020/07/30)</t>
  </si>
  <si>
    <t>Kwazulu-Natal: Nongoma(KZN265) - Table C4 Quarterly Budgeted Financial Performance ( All ) for 4th Quarter ended 30 June 2020 (Figures Finalised as at 2020/07/30)</t>
  </si>
  <si>
    <t>Kwazulu-Natal: Ulundi(KZN266) - Table C4 Quarterly Budgeted Financial Performance ( All ) for 4th Quarter ended 30 June 2020 (Figures Finalised as at 2020/07/30)</t>
  </si>
  <si>
    <t>Kwazulu-Natal: Zululand(DC26) - Table C4 Quarterly Budgeted Financial Performance ( All ) for 4th Quarter ended 30 June 2020 (Figures Finalised as at 2020/07/30)</t>
  </si>
  <si>
    <t>Kwazulu-Natal: Umhlabuyalingana(KZN271) - Table C4 Quarterly Budgeted Financial Performance ( All ) for 4th Quarter ended 30 June 2020 (Figures Finalised as at 2020/07/30)</t>
  </si>
  <si>
    <t>Kwazulu-Natal: Jozini(KZN272) - Table C4 Quarterly Budgeted Financial Performance ( All ) for 4th Quarter ended 30 June 2020 (Figures Finalised as at 2020/07/30)</t>
  </si>
  <si>
    <t>Kwazulu-Natal: Mtubatuba(KZN275) - Table C4 Quarterly Budgeted Financial Performance ( All ) for 4th Quarter ended 30 June 2020 (Figures Finalised as at 2020/07/30)</t>
  </si>
  <si>
    <t>Kwazulu-Natal: Hlabisa Big Five(KZN276) - Table C4 Quarterly Budgeted Financial Performance ( All ) for 4th Quarter ended 30 June 2020 (Figures Finalised as at 2020/07/30)</t>
  </si>
  <si>
    <t>Kwazulu-Natal: Umkhanyakude(DC27) - Table C4 Quarterly Budgeted Financial Performance ( All ) for 4th Quarter ended 30 June 2020 (Figures Finalised as at 2020/07/30)</t>
  </si>
  <si>
    <t>Kwazulu-Natal: Mfolozi(KZN281) - Table C4 Quarterly Budgeted Financial Performance ( All ) for 4th Quarter ended 30 June 2020 (Figures Finalised as at 2020/07/30)</t>
  </si>
  <si>
    <t>Kwazulu-Natal: uMhlathuze(KZN282) - Table C4 Quarterly Budgeted Financial Performance ( All ) for 4th Quarter ended 30 June 2020 (Figures Finalised as at 2020/07/30)</t>
  </si>
  <si>
    <t>Kwazulu-Natal: uMlalazi(KZN284) - Table C4 Quarterly Budgeted Financial Performance ( All ) for 4th Quarter ended 30 June 2020 (Figures Finalised as at 2020/07/30)</t>
  </si>
  <si>
    <t>Kwazulu-Natal: Mthonjaneni(KZN285) - Table C4 Quarterly Budgeted Financial Performance ( All ) for 4th Quarter ended 30 June 2020 (Figures Finalised as at 2020/07/30)</t>
  </si>
  <si>
    <t>Kwazulu-Natal: Nkandla(KZN286) - Table C4 Quarterly Budgeted Financial Performance ( All ) for 4th Quarter ended 30 June 2020 (Figures Finalised as at 2020/07/30)</t>
  </si>
  <si>
    <t>Kwazulu-Natal: King Cetshwayo(DC28) - Table C4 Quarterly Budgeted Financial Performance ( All ) for 4th Quarter ended 30 June 2020 (Figures Finalised as at 2020/07/30)</t>
  </si>
  <si>
    <t>Kwazulu-Natal: Mandeni(KZN291) - Table C4 Quarterly Budgeted Financial Performance ( All ) for 4th Quarter ended 30 June 2020 (Figures Finalised as at 2020/07/30)</t>
  </si>
  <si>
    <t>Kwazulu-Natal: KwaDukuza(KZN292) - Table C4 Quarterly Budgeted Financial Performance ( All ) for 4th Quarter ended 30 June 2020 (Figures Finalised as at 2020/07/30)</t>
  </si>
  <si>
    <t>Kwazulu-Natal: Ndwedwe(KZN293) - Table C4 Quarterly Budgeted Financial Performance ( All ) for 4th Quarter ended 30 June 2020 (Figures Finalised as at 2020/07/30)</t>
  </si>
  <si>
    <t>Kwazulu-Natal: Maphumulo(KZN294) - Table C4 Quarterly Budgeted Financial Performance ( All ) for 4th Quarter ended 30 June 2020 (Figures Finalised as at 2020/07/30)</t>
  </si>
  <si>
    <t>Kwazulu-Natal: iLembe(DC29) - Table C4 Quarterly Budgeted Financial Performance ( All ) for 4th Quarter ended 30 June 2020 (Figures Finalised as at 2020/07/30)</t>
  </si>
  <si>
    <t>Kwazulu-Natal: Greater Kokstad(KZN433) - Table C4 Quarterly Budgeted Financial Performance ( All ) for 4th Quarter ended 30 June 2020 (Figures Finalised as at 2020/07/30)</t>
  </si>
  <si>
    <t>Kwazulu-Natal: Ubuhlebezwe(KZN434) - Table C4 Quarterly Budgeted Financial Performance ( All ) for 4th Quarter ended 30 June 2020 (Figures Finalised as at 2020/07/30)</t>
  </si>
  <si>
    <t>Kwazulu-Natal: Umzimkhulu(KZN435) - Table C4 Quarterly Budgeted Financial Performance ( All ) for 4th Quarter ended 30 June 2020 (Figures Finalised as at 2020/07/30)</t>
  </si>
  <si>
    <t>Kwazulu-Natal: Dr Nkosazana Dlamini Zuma(KZN436) - Table C4 Quarterly Budgeted Financial Performance ( All ) for 4th Quarter ended 30 June 2020 (Figures Finalised as at 2020/07/30)</t>
  </si>
  <si>
    <t>Kwazulu-Natal: Harry Gwala(DC43) - Table C4 Quarterly Budgeted Financial Performance ( All ) for 4th Quarter ended 30 June 2020 (Figures Finalised as at 2020/07/30)</t>
  </si>
  <si>
    <t>Summary - Table C4 Quarterly Budgeted Financial Performance ( All ) for 4th Quarter ended 30 June 2020 (Figures Finalised as at 2020/07/30)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</si>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</sst>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3030646100</v>
      </c>
      <c r="D5" s="6"/>
      <c r="E5" s="7">
        <v>12962056703</v>
      </c>
      <c r="F5" s="8">
        <v>13128652292</v>
      </c>
      <c r="G5" s="8">
        <v>1443895858</v>
      </c>
      <c r="H5" s="8">
        <v>1083543069</v>
      </c>
      <c r="I5" s="8">
        <v>1742577248</v>
      </c>
      <c r="J5" s="8">
        <v>4270016175</v>
      </c>
      <c r="K5" s="8">
        <v>949497426</v>
      </c>
      <c r="L5" s="8">
        <v>273629563</v>
      </c>
      <c r="M5" s="8">
        <v>876447815</v>
      </c>
      <c r="N5" s="8">
        <v>2099574804</v>
      </c>
      <c r="O5" s="8">
        <v>943308348</v>
      </c>
      <c r="P5" s="8">
        <v>996237816</v>
      </c>
      <c r="Q5" s="8">
        <v>1026184106</v>
      </c>
      <c r="R5" s="8">
        <v>2965730270</v>
      </c>
      <c r="S5" s="8">
        <v>1100322162</v>
      </c>
      <c r="T5" s="8">
        <v>951624603</v>
      </c>
      <c r="U5" s="8">
        <v>985536378</v>
      </c>
      <c r="V5" s="8">
        <v>3037483143</v>
      </c>
      <c r="W5" s="8">
        <v>12372804392</v>
      </c>
      <c r="X5" s="8">
        <v>13181517448</v>
      </c>
      <c r="Y5" s="8">
        <v>-808713056</v>
      </c>
      <c r="Z5" s="2">
        <v>-6.14</v>
      </c>
      <c r="AA5" s="6">
        <v>13128652292</v>
      </c>
    </row>
    <row r="6" spans="1:27" ht="12.75">
      <c r="A6" s="23" t="s">
        <v>32</v>
      </c>
      <c r="B6" s="24"/>
      <c r="C6" s="6">
        <v>4349077621</v>
      </c>
      <c r="D6" s="6"/>
      <c r="E6" s="7">
        <v>22041857535</v>
      </c>
      <c r="F6" s="8">
        <v>21756497511</v>
      </c>
      <c r="G6" s="8">
        <v>1780401543</v>
      </c>
      <c r="H6" s="8">
        <v>1926851936</v>
      </c>
      <c r="I6" s="8">
        <v>2194541470</v>
      </c>
      <c r="J6" s="8">
        <v>5901794949</v>
      </c>
      <c r="K6" s="8">
        <v>1138409859</v>
      </c>
      <c r="L6" s="8">
        <v>382225137</v>
      </c>
      <c r="M6" s="8">
        <v>1449542937</v>
      </c>
      <c r="N6" s="8">
        <v>2970177933</v>
      </c>
      <c r="O6" s="8">
        <v>1490767727</v>
      </c>
      <c r="P6" s="8">
        <v>1461662115</v>
      </c>
      <c r="Q6" s="8">
        <v>1595962619</v>
      </c>
      <c r="R6" s="8">
        <v>4548392461</v>
      </c>
      <c r="S6" s="8">
        <v>1677167123</v>
      </c>
      <c r="T6" s="8">
        <v>1399755928</v>
      </c>
      <c r="U6" s="8">
        <v>1566442477</v>
      </c>
      <c r="V6" s="8">
        <v>4643365528</v>
      </c>
      <c r="W6" s="8">
        <v>18063730871</v>
      </c>
      <c r="X6" s="8">
        <v>21756497513</v>
      </c>
      <c r="Y6" s="8">
        <v>-3692766642</v>
      </c>
      <c r="Z6" s="2">
        <v>-16.97</v>
      </c>
      <c r="AA6" s="6">
        <v>21756497511</v>
      </c>
    </row>
    <row r="7" spans="1:27" ht="12.75">
      <c r="A7" s="25" t="s">
        <v>33</v>
      </c>
      <c r="B7" s="24"/>
      <c r="C7" s="6">
        <v>1452584883</v>
      </c>
      <c r="D7" s="6"/>
      <c r="E7" s="7">
        <v>7927119374</v>
      </c>
      <c r="F7" s="8">
        <v>7897390830</v>
      </c>
      <c r="G7" s="8">
        <v>603958334</v>
      </c>
      <c r="H7" s="8">
        <v>608074711</v>
      </c>
      <c r="I7" s="8">
        <v>640548608</v>
      </c>
      <c r="J7" s="8">
        <v>1852581653</v>
      </c>
      <c r="K7" s="8">
        <v>551742471</v>
      </c>
      <c r="L7" s="8">
        <v>171404468</v>
      </c>
      <c r="M7" s="8">
        <v>604000860</v>
      </c>
      <c r="N7" s="8">
        <v>1327147799</v>
      </c>
      <c r="O7" s="8">
        <v>621050416</v>
      </c>
      <c r="P7" s="8">
        <v>572168199</v>
      </c>
      <c r="Q7" s="8">
        <v>657899363</v>
      </c>
      <c r="R7" s="8">
        <v>1851117978</v>
      </c>
      <c r="S7" s="8">
        <v>648077036</v>
      </c>
      <c r="T7" s="8">
        <v>640731887</v>
      </c>
      <c r="U7" s="8">
        <v>653633502</v>
      </c>
      <c r="V7" s="8">
        <v>1942442425</v>
      </c>
      <c r="W7" s="8">
        <v>6973289855</v>
      </c>
      <c r="X7" s="8">
        <v>7897390835</v>
      </c>
      <c r="Y7" s="8">
        <v>-924100980</v>
      </c>
      <c r="Z7" s="2">
        <v>-11.7</v>
      </c>
      <c r="AA7" s="6">
        <v>7897390830</v>
      </c>
    </row>
    <row r="8" spans="1:27" ht="12.75">
      <c r="A8" s="25" t="s">
        <v>34</v>
      </c>
      <c r="B8" s="24"/>
      <c r="C8" s="6">
        <v>453389324</v>
      </c>
      <c r="D8" s="6"/>
      <c r="E8" s="7">
        <v>1931412277</v>
      </c>
      <c r="F8" s="8">
        <v>1871461496</v>
      </c>
      <c r="G8" s="8">
        <v>147060902</v>
      </c>
      <c r="H8" s="8">
        <v>142667650</v>
      </c>
      <c r="I8" s="8">
        <v>121075828</v>
      </c>
      <c r="J8" s="8">
        <v>410804380</v>
      </c>
      <c r="K8" s="8">
        <v>124735568</v>
      </c>
      <c r="L8" s="8">
        <v>42175908</v>
      </c>
      <c r="M8" s="8">
        <v>112527993</v>
      </c>
      <c r="N8" s="8">
        <v>279439469</v>
      </c>
      <c r="O8" s="8">
        <v>96258332</v>
      </c>
      <c r="P8" s="8">
        <v>199588015</v>
      </c>
      <c r="Q8" s="8">
        <v>50657539</v>
      </c>
      <c r="R8" s="8">
        <v>346503886</v>
      </c>
      <c r="S8" s="8">
        <v>133183977</v>
      </c>
      <c r="T8" s="8">
        <v>120532105</v>
      </c>
      <c r="U8" s="8">
        <v>147467780</v>
      </c>
      <c r="V8" s="8">
        <v>401183862</v>
      </c>
      <c r="W8" s="8">
        <v>1437931597</v>
      </c>
      <c r="X8" s="8">
        <v>1871461490</v>
      </c>
      <c r="Y8" s="8">
        <v>-433529893</v>
      </c>
      <c r="Z8" s="2">
        <v>-23.17</v>
      </c>
      <c r="AA8" s="6">
        <v>1871461496</v>
      </c>
    </row>
    <row r="9" spans="1:27" ht="12.75">
      <c r="A9" s="25" t="s">
        <v>35</v>
      </c>
      <c r="B9" s="24"/>
      <c r="C9" s="6">
        <v>508760941</v>
      </c>
      <c r="D9" s="6"/>
      <c r="E9" s="7">
        <v>1537958070</v>
      </c>
      <c r="F9" s="8">
        <v>1519534709</v>
      </c>
      <c r="G9" s="8">
        <v>116898501</v>
      </c>
      <c r="H9" s="8">
        <v>130804878</v>
      </c>
      <c r="I9" s="8">
        <v>121429670</v>
      </c>
      <c r="J9" s="8">
        <v>369133049</v>
      </c>
      <c r="K9" s="8">
        <v>101486628</v>
      </c>
      <c r="L9" s="8">
        <v>41142467</v>
      </c>
      <c r="M9" s="8">
        <v>123584409</v>
      </c>
      <c r="N9" s="8">
        <v>266213504</v>
      </c>
      <c r="O9" s="8">
        <v>86423158</v>
      </c>
      <c r="P9" s="8">
        <v>103335890</v>
      </c>
      <c r="Q9" s="8">
        <v>118133486</v>
      </c>
      <c r="R9" s="8">
        <v>307892534</v>
      </c>
      <c r="S9" s="8">
        <v>109787436</v>
      </c>
      <c r="T9" s="8">
        <v>104177101</v>
      </c>
      <c r="U9" s="8">
        <v>106165304</v>
      </c>
      <c r="V9" s="8">
        <v>320129841</v>
      </c>
      <c r="W9" s="8">
        <v>1263368928</v>
      </c>
      <c r="X9" s="8">
        <v>1519864707</v>
      </c>
      <c r="Y9" s="8">
        <v>-256495779</v>
      </c>
      <c r="Z9" s="2">
        <v>-16.88</v>
      </c>
      <c r="AA9" s="6">
        <v>1519534709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72236233</v>
      </c>
      <c r="D11" s="6"/>
      <c r="E11" s="7">
        <v>1093680203</v>
      </c>
      <c r="F11" s="8">
        <v>1052590671</v>
      </c>
      <c r="G11" s="8">
        <v>100273774</v>
      </c>
      <c r="H11" s="8">
        <v>72809799</v>
      </c>
      <c r="I11" s="8">
        <v>43720962</v>
      </c>
      <c r="J11" s="8">
        <v>216804535</v>
      </c>
      <c r="K11" s="8">
        <v>99696159</v>
      </c>
      <c r="L11" s="8">
        <v>5859787</v>
      </c>
      <c r="M11" s="8">
        <v>59345277</v>
      </c>
      <c r="N11" s="8">
        <v>164901223</v>
      </c>
      <c r="O11" s="8">
        <v>56435943</v>
      </c>
      <c r="P11" s="8">
        <v>62340461</v>
      </c>
      <c r="Q11" s="8">
        <v>68435895</v>
      </c>
      <c r="R11" s="8">
        <v>187212299</v>
      </c>
      <c r="S11" s="8">
        <v>42906487</v>
      </c>
      <c r="T11" s="8">
        <v>63261204</v>
      </c>
      <c r="U11" s="8">
        <v>48157744</v>
      </c>
      <c r="V11" s="8">
        <v>154325435</v>
      </c>
      <c r="W11" s="8">
        <v>723243492</v>
      </c>
      <c r="X11" s="8">
        <v>1052590713</v>
      </c>
      <c r="Y11" s="8">
        <v>-329347221</v>
      </c>
      <c r="Z11" s="2">
        <v>-31.29</v>
      </c>
      <c r="AA11" s="6">
        <v>1052590671</v>
      </c>
    </row>
    <row r="12" spans="1:27" ht="12.75">
      <c r="A12" s="25" t="s">
        <v>37</v>
      </c>
      <c r="B12" s="29"/>
      <c r="C12" s="6">
        <v>341442565</v>
      </c>
      <c r="D12" s="6"/>
      <c r="E12" s="7">
        <v>896983165</v>
      </c>
      <c r="F12" s="8">
        <v>936235167</v>
      </c>
      <c r="G12" s="8">
        <v>69147912</v>
      </c>
      <c r="H12" s="8">
        <v>81088150</v>
      </c>
      <c r="I12" s="8">
        <v>56225402</v>
      </c>
      <c r="J12" s="8">
        <v>206461464</v>
      </c>
      <c r="K12" s="8">
        <v>59173352</v>
      </c>
      <c r="L12" s="8">
        <v>21440121</v>
      </c>
      <c r="M12" s="8">
        <v>67863930</v>
      </c>
      <c r="N12" s="8">
        <v>148477403</v>
      </c>
      <c r="O12" s="8">
        <v>59879753</v>
      </c>
      <c r="P12" s="8">
        <v>96368243</v>
      </c>
      <c r="Q12" s="8">
        <v>13175246</v>
      </c>
      <c r="R12" s="8">
        <v>169423242</v>
      </c>
      <c r="S12" s="8">
        <v>48542543</v>
      </c>
      <c r="T12" s="8">
        <v>147418840</v>
      </c>
      <c r="U12" s="8">
        <v>54460964</v>
      </c>
      <c r="V12" s="8">
        <v>250422347</v>
      </c>
      <c r="W12" s="8">
        <v>774784456</v>
      </c>
      <c r="X12" s="8">
        <v>936235169</v>
      </c>
      <c r="Y12" s="8">
        <v>-161450713</v>
      </c>
      <c r="Z12" s="2">
        <v>-17.24</v>
      </c>
      <c r="AA12" s="6">
        <v>936235167</v>
      </c>
    </row>
    <row r="13" spans="1:27" ht="12.75">
      <c r="A13" s="23" t="s">
        <v>38</v>
      </c>
      <c r="B13" s="29"/>
      <c r="C13" s="6">
        <v>275864228</v>
      </c>
      <c r="D13" s="6"/>
      <c r="E13" s="7">
        <v>891948196</v>
      </c>
      <c r="F13" s="8">
        <v>1043424574</v>
      </c>
      <c r="G13" s="8">
        <v>105646242</v>
      </c>
      <c r="H13" s="8">
        <v>724982370</v>
      </c>
      <c r="I13" s="8">
        <v>-562716860</v>
      </c>
      <c r="J13" s="8">
        <v>267911752</v>
      </c>
      <c r="K13" s="8">
        <v>111151169</v>
      </c>
      <c r="L13" s="8">
        <v>42355807</v>
      </c>
      <c r="M13" s="8">
        <v>178477063</v>
      </c>
      <c r="N13" s="8">
        <v>331984039</v>
      </c>
      <c r="O13" s="8">
        <v>84261156</v>
      </c>
      <c r="P13" s="8">
        <v>111506075</v>
      </c>
      <c r="Q13" s="8">
        <v>72768348</v>
      </c>
      <c r="R13" s="8">
        <v>268535579</v>
      </c>
      <c r="S13" s="8">
        <v>36726866</v>
      </c>
      <c r="T13" s="8">
        <v>-538970992</v>
      </c>
      <c r="U13" s="8">
        <v>647546762</v>
      </c>
      <c r="V13" s="8">
        <v>145302636</v>
      </c>
      <c r="W13" s="8">
        <v>1013734006</v>
      </c>
      <c r="X13" s="8">
        <v>1043424591</v>
      </c>
      <c r="Y13" s="8">
        <v>-29690585</v>
      </c>
      <c r="Z13" s="2">
        <v>-2.85</v>
      </c>
      <c r="AA13" s="6">
        <v>1043424574</v>
      </c>
    </row>
    <row r="14" spans="1:27" ht="12.75">
      <c r="A14" s="23" t="s">
        <v>39</v>
      </c>
      <c r="B14" s="29"/>
      <c r="C14" s="6">
        <v>687089</v>
      </c>
      <c r="D14" s="6"/>
      <c r="E14" s="7"/>
      <c r="F14" s="8">
        <v>2645000</v>
      </c>
      <c r="G14" s="8">
        <v>194922</v>
      </c>
      <c r="H14" s="8">
        <v>206998</v>
      </c>
      <c r="I14" s="8">
        <v>129646</v>
      </c>
      <c r="J14" s="8">
        <v>531566</v>
      </c>
      <c r="K14" s="8">
        <v>83160</v>
      </c>
      <c r="L14" s="8">
        <v>77344</v>
      </c>
      <c r="M14" s="8">
        <v>212521</v>
      </c>
      <c r="N14" s="8">
        <v>373025</v>
      </c>
      <c r="O14" s="8">
        <v>171570</v>
      </c>
      <c r="P14" s="8">
        <v>118838</v>
      </c>
      <c r="Q14" s="8">
        <v>13534</v>
      </c>
      <c r="R14" s="8">
        <v>303942</v>
      </c>
      <c r="S14" s="8">
        <v>171169</v>
      </c>
      <c r="T14" s="8">
        <v>99219</v>
      </c>
      <c r="U14" s="8">
        <v>53807</v>
      </c>
      <c r="V14" s="8">
        <v>324195</v>
      </c>
      <c r="W14" s="8">
        <v>1532728</v>
      </c>
      <c r="X14" s="8">
        <v>2645000</v>
      </c>
      <c r="Y14" s="8">
        <v>-1112272</v>
      </c>
      <c r="Z14" s="2">
        <v>-42.05</v>
      </c>
      <c r="AA14" s="6">
        <v>2645000</v>
      </c>
    </row>
    <row r="15" spans="1:27" ht="12.75">
      <c r="A15" s="23" t="s">
        <v>40</v>
      </c>
      <c r="B15" s="29"/>
      <c r="C15" s="6">
        <v>341707732</v>
      </c>
      <c r="D15" s="6"/>
      <c r="E15" s="7">
        <v>433299687</v>
      </c>
      <c r="F15" s="8">
        <v>353317556</v>
      </c>
      <c r="G15" s="8">
        <v>-34298294</v>
      </c>
      <c r="H15" s="8">
        <v>37371556</v>
      </c>
      <c r="I15" s="8">
        <v>26876487</v>
      </c>
      <c r="J15" s="8">
        <v>29949749</v>
      </c>
      <c r="K15" s="8">
        <v>16597027</v>
      </c>
      <c r="L15" s="8">
        <v>12984872</v>
      </c>
      <c r="M15" s="8">
        <v>19561914</v>
      </c>
      <c r="N15" s="8">
        <v>49143813</v>
      </c>
      <c r="O15" s="8">
        <v>13466775</v>
      </c>
      <c r="P15" s="8">
        <v>12561041</v>
      </c>
      <c r="Q15" s="8">
        <v>13512794</v>
      </c>
      <c r="R15" s="8">
        <v>39540610</v>
      </c>
      <c r="S15" s="8">
        <v>9487546</v>
      </c>
      <c r="T15" s="8">
        <v>-77313914</v>
      </c>
      <c r="U15" s="8">
        <v>17672446</v>
      </c>
      <c r="V15" s="8">
        <v>-50153922</v>
      </c>
      <c r="W15" s="8">
        <v>68480250</v>
      </c>
      <c r="X15" s="8">
        <v>359561851</v>
      </c>
      <c r="Y15" s="8">
        <v>-291081601</v>
      </c>
      <c r="Z15" s="2">
        <v>-80.95</v>
      </c>
      <c r="AA15" s="6">
        <v>353317556</v>
      </c>
    </row>
    <row r="16" spans="1:27" ht="12.75">
      <c r="A16" s="23" t="s">
        <v>41</v>
      </c>
      <c r="B16" s="29"/>
      <c r="C16" s="6">
        <v>168061900</v>
      </c>
      <c r="D16" s="6"/>
      <c r="E16" s="7">
        <v>127266933</v>
      </c>
      <c r="F16" s="8">
        <v>127108130</v>
      </c>
      <c r="G16" s="8">
        <v>48298195</v>
      </c>
      <c r="H16" s="8">
        <v>12750749</v>
      </c>
      <c r="I16" s="8">
        <v>11922578</v>
      </c>
      <c r="J16" s="8">
        <v>72971522</v>
      </c>
      <c r="K16" s="8">
        <v>9093700</v>
      </c>
      <c r="L16" s="8">
        <v>6337186</v>
      </c>
      <c r="M16" s="8">
        <v>40725651</v>
      </c>
      <c r="N16" s="8">
        <v>56156537</v>
      </c>
      <c r="O16" s="8">
        <v>9249631</v>
      </c>
      <c r="P16" s="8">
        <v>11863234</v>
      </c>
      <c r="Q16" s="8">
        <v>7673522</v>
      </c>
      <c r="R16" s="8">
        <v>28786387</v>
      </c>
      <c r="S16" s="8">
        <v>312180</v>
      </c>
      <c r="T16" s="8">
        <v>2897375</v>
      </c>
      <c r="U16" s="8">
        <v>70445389</v>
      </c>
      <c r="V16" s="8">
        <v>73654944</v>
      </c>
      <c r="W16" s="8">
        <v>231569390</v>
      </c>
      <c r="X16" s="8">
        <v>127128131</v>
      </c>
      <c r="Y16" s="8">
        <v>104441259</v>
      </c>
      <c r="Z16" s="2">
        <v>82.15</v>
      </c>
      <c r="AA16" s="6">
        <v>127108130</v>
      </c>
    </row>
    <row r="17" spans="1:27" ht="12.75">
      <c r="A17" s="23" t="s">
        <v>42</v>
      </c>
      <c r="B17" s="29"/>
      <c r="C17" s="6">
        <v>35317080</v>
      </c>
      <c r="D17" s="6"/>
      <c r="E17" s="7">
        <v>65916513</v>
      </c>
      <c r="F17" s="8">
        <v>54985139</v>
      </c>
      <c r="G17" s="8">
        <v>2941090</v>
      </c>
      <c r="H17" s="8">
        <v>5090548</v>
      </c>
      <c r="I17" s="8">
        <v>4300743</v>
      </c>
      <c r="J17" s="8">
        <v>12332381</v>
      </c>
      <c r="K17" s="8">
        <v>3456085</v>
      </c>
      <c r="L17" s="8">
        <v>1717473</v>
      </c>
      <c r="M17" s="8">
        <v>4127450</v>
      </c>
      <c r="N17" s="8">
        <v>9301008</v>
      </c>
      <c r="O17" s="8">
        <v>5557774</v>
      </c>
      <c r="P17" s="8">
        <v>4564343</v>
      </c>
      <c r="Q17" s="8">
        <v>4231029</v>
      </c>
      <c r="R17" s="8">
        <v>14353146</v>
      </c>
      <c r="S17" s="8">
        <v>90010</v>
      </c>
      <c r="T17" s="8">
        <v>1208780</v>
      </c>
      <c r="U17" s="8">
        <v>2031589</v>
      </c>
      <c r="V17" s="8">
        <v>3330379</v>
      </c>
      <c r="W17" s="8">
        <v>39316914</v>
      </c>
      <c r="X17" s="8">
        <v>54985144</v>
      </c>
      <c r="Y17" s="8">
        <v>-15668230</v>
      </c>
      <c r="Z17" s="2">
        <v>-28.5</v>
      </c>
      <c r="AA17" s="6">
        <v>54985139</v>
      </c>
    </row>
    <row r="18" spans="1:27" ht="12.75">
      <c r="A18" s="23" t="s">
        <v>43</v>
      </c>
      <c r="B18" s="29"/>
      <c r="C18" s="6">
        <v>8585332564</v>
      </c>
      <c r="D18" s="6"/>
      <c r="E18" s="7">
        <v>14885114497</v>
      </c>
      <c r="F18" s="8">
        <v>15642860597</v>
      </c>
      <c r="G18" s="8">
        <v>5070757079</v>
      </c>
      <c r="H18" s="8">
        <v>619235120</v>
      </c>
      <c r="I18" s="8">
        <v>477515325</v>
      </c>
      <c r="J18" s="8">
        <v>6167507524</v>
      </c>
      <c r="K18" s="8">
        <v>128337476</v>
      </c>
      <c r="L18" s="8">
        <v>125297938</v>
      </c>
      <c r="M18" s="8">
        <v>3336643821</v>
      </c>
      <c r="N18" s="8">
        <v>3590279235</v>
      </c>
      <c r="O18" s="8">
        <v>656595173</v>
      </c>
      <c r="P18" s="8">
        <v>81600088</v>
      </c>
      <c r="Q18" s="8">
        <v>2998540574</v>
      </c>
      <c r="R18" s="8">
        <v>3736735835</v>
      </c>
      <c r="S18" s="8">
        <v>174039910</v>
      </c>
      <c r="T18" s="8">
        <v>311026853</v>
      </c>
      <c r="U18" s="8">
        <v>353958165</v>
      </c>
      <c r="V18" s="8">
        <v>839024928</v>
      </c>
      <c r="W18" s="8">
        <v>14333547522</v>
      </c>
      <c r="X18" s="8">
        <v>15642860616</v>
      </c>
      <c r="Y18" s="8">
        <v>-1309313094</v>
      </c>
      <c r="Z18" s="2">
        <v>-8.37</v>
      </c>
      <c r="AA18" s="6">
        <v>15642860597</v>
      </c>
    </row>
    <row r="19" spans="1:27" ht="12.75">
      <c r="A19" s="23" t="s">
        <v>44</v>
      </c>
      <c r="B19" s="29"/>
      <c r="C19" s="6">
        <v>177590625</v>
      </c>
      <c r="D19" s="6"/>
      <c r="E19" s="7">
        <v>4019920895</v>
      </c>
      <c r="F19" s="26">
        <v>3992509717</v>
      </c>
      <c r="G19" s="26">
        <v>52877434</v>
      </c>
      <c r="H19" s="26">
        <v>965511592</v>
      </c>
      <c r="I19" s="26">
        <v>41208930</v>
      </c>
      <c r="J19" s="26">
        <v>1059597956</v>
      </c>
      <c r="K19" s="26">
        <v>96328189</v>
      </c>
      <c r="L19" s="26">
        <v>25825219</v>
      </c>
      <c r="M19" s="26">
        <v>942029392</v>
      </c>
      <c r="N19" s="26">
        <v>1064182800</v>
      </c>
      <c r="O19" s="26">
        <v>79040002</v>
      </c>
      <c r="P19" s="26">
        <v>77805487</v>
      </c>
      <c r="Q19" s="26">
        <v>982869048</v>
      </c>
      <c r="R19" s="26">
        <v>1139714537</v>
      </c>
      <c r="S19" s="26">
        <v>31425542</v>
      </c>
      <c r="T19" s="26">
        <v>21980307</v>
      </c>
      <c r="U19" s="26">
        <v>114128919</v>
      </c>
      <c r="V19" s="26">
        <v>167534768</v>
      </c>
      <c r="W19" s="26">
        <v>3431030061</v>
      </c>
      <c r="X19" s="26">
        <v>3992509695</v>
      </c>
      <c r="Y19" s="26">
        <v>-561479634</v>
      </c>
      <c r="Z19" s="27">
        <v>-14.06</v>
      </c>
      <c r="AA19" s="28">
        <v>3992509717</v>
      </c>
    </row>
    <row r="20" spans="1:27" ht="12.75">
      <c r="A20" s="23" t="s">
        <v>45</v>
      </c>
      <c r="B20" s="29"/>
      <c r="C20" s="6">
        <v>81594408</v>
      </c>
      <c r="D20" s="6"/>
      <c r="E20" s="7">
        <v>36493756</v>
      </c>
      <c r="F20" s="8">
        <v>48609763</v>
      </c>
      <c r="G20" s="8">
        <v>6077566</v>
      </c>
      <c r="H20" s="8">
        <v>10469195</v>
      </c>
      <c r="I20" s="30">
        <v>3220422</v>
      </c>
      <c r="J20" s="8">
        <v>19767183</v>
      </c>
      <c r="K20" s="8">
        <v>-139550</v>
      </c>
      <c r="L20" s="8">
        <v>1183905</v>
      </c>
      <c r="M20" s="8">
        <v>121492</v>
      </c>
      <c r="N20" s="8">
        <v>1165847</v>
      </c>
      <c r="O20" s="8">
        <v>-63150</v>
      </c>
      <c r="P20" s="30">
        <v>2721304</v>
      </c>
      <c r="Q20" s="8">
        <v>450475</v>
      </c>
      <c r="R20" s="8">
        <v>3108629</v>
      </c>
      <c r="S20" s="8">
        <v>756214</v>
      </c>
      <c r="T20" s="8">
        <v>806953</v>
      </c>
      <c r="U20" s="8">
        <v>-6193428</v>
      </c>
      <c r="V20" s="8">
        <v>-4630261</v>
      </c>
      <c r="W20" s="30">
        <v>19411398</v>
      </c>
      <c r="X20" s="8">
        <v>48609759</v>
      </c>
      <c r="Y20" s="8">
        <v>-29198361</v>
      </c>
      <c r="Z20" s="2">
        <v>-60.07</v>
      </c>
      <c r="AA20" s="6">
        <v>48609763</v>
      </c>
    </row>
    <row r="21" spans="1:27" ht="24.75" customHeight="1">
      <c r="A21" s="31" t="s">
        <v>46</v>
      </c>
      <c r="B21" s="32"/>
      <c r="C21" s="33">
        <f aca="true" t="shared" si="0" ref="C21:Y21">SUM(C5:C20)</f>
        <v>19874293293</v>
      </c>
      <c r="D21" s="33">
        <f t="shared" si="0"/>
        <v>0</v>
      </c>
      <c r="E21" s="34">
        <f t="shared" si="0"/>
        <v>68851027804</v>
      </c>
      <c r="F21" s="35">
        <f t="shared" si="0"/>
        <v>69427823152</v>
      </c>
      <c r="G21" s="35">
        <f t="shared" si="0"/>
        <v>9514131058</v>
      </c>
      <c r="H21" s="35">
        <f t="shared" si="0"/>
        <v>6421458321</v>
      </c>
      <c r="I21" s="35">
        <f t="shared" si="0"/>
        <v>4922576459</v>
      </c>
      <c r="J21" s="35">
        <f t="shared" si="0"/>
        <v>20858165838</v>
      </c>
      <c r="K21" s="35">
        <f t="shared" si="0"/>
        <v>3389648719</v>
      </c>
      <c r="L21" s="35">
        <f t="shared" si="0"/>
        <v>1153657195</v>
      </c>
      <c r="M21" s="35">
        <f t="shared" si="0"/>
        <v>7815212525</v>
      </c>
      <c r="N21" s="35">
        <f t="shared" si="0"/>
        <v>12358518439</v>
      </c>
      <c r="O21" s="35">
        <f t="shared" si="0"/>
        <v>4202402608</v>
      </c>
      <c r="P21" s="35">
        <f t="shared" si="0"/>
        <v>3794441149</v>
      </c>
      <c r="Q21" s="35">
        <f t="shared" si="0"/>
        <v>7610507578</v>
      </c>
      <c r="R21" s="35">
        <f t="shared" si="0"/>
        <v>15607351335</v>
      </c>
      <c r="S21" s="35">
        <f t="shared" si="0"/>
        <v>4012996201</v>
      </c>
      <c r="T21" s="35">
        <f t="shared" si="0"/>
        <v>3149236249</v>
      </c>
      <c r="U21" s="35">
        <f t="shared" si="0"/>
        <v>4761507798</v>
      </c>
      <c r="V21" s="35">
        <f t="shared" si="0"/>
        <v>11923740248</v>
      </c>
      <c r="W21" s="35">
        <f t="shared" si="0"/>
        <v>60747775860</v>
      </c>
      <c r="X21" s="35">
        <f t="shared" si="0"/>
        <v>69487282662</v>
      </c>
      <c r="Y21" s="35">
        <f t="shared" si="0"/>
        <v>-8739506802</v>
      </c>
      <c r="Z21" s="36">
        <f>+IF(X21&lt;&gt;0,+(Y21/X21)*100,0)</f>
        <v>-12.577131335687286</v>
      </c>
      <c r="AA21" s="33">
        <f>SUM(AA5:AA20)</f>
        <v>69427823152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6746088997</v>
      </c>
      <c r="D24" s="6"/>
      <c r="E24" s="7">
        <v>20982474599</v>
      </c>
      <c r="F24" s="8">
        <v>20996885004</v>
      </c>
      <c r="G24" s="8">
        <v>1455998697</v>
      </c>
      <c r="H24" s="8">
        <v>1581359129</v>
      </c>
      <c r="I24" s="8">
        <v>1619283997</v>
      </c>
      <c r="J24" s="8">
        <v>4656641823</v>
      </c>
      <c r="K24" s="8">
        <v>1429994783</v>
      </c>
      <c r="L24" s="8">
        <v>757035583</v>
      </c>
      <c r="M24" s="8">
        <v>1592955332</v>
      </c>
      <c r="N24" s="8">
        <v>3779985698</v>
      </c>
      <c r="O24" s="8">
        <v>1656601360</v>
      </c>
      <c r="P24" s="8">
        <v>1468908807</v>
      </c>
      <c r="Q24" s="8">
        <v>1411264223</v>
      </c>
      <c r="R24" s="8">
        <v>4536774390</v>
      </c>
      <c r="S24" s="8">
        <v>1518951665</v>
      </c>
      <c r="T24" s="8">
        <v>1559209983</v>
      </c>
      <c r="U24" s="8">
        <v>1883190019</v>
      </c>
      <c r="V24" s="8">
        <v>4961351667</v>
      </c>
      <c r="W24" s="8">
        <v>17934753578</v>
      </c>
      <c r="X24" s="8">
        <v>20996885569</v>
      </c>
      <c r="Y24" s="8">
        <v>-3062131991</v>
      </c>
      <c r="Z24" s="2">
        <v>-14.58</v>
      </c>
      <c r="AA24" s="6">
        <v>20996885004</v>
      </c>
    </row>
    <row r="25" spans="1:27" ht="12.75">
      <c r="A25" s="25" t="s">
        <v>49</v>
      </c>
      <c r="B25" s="24"/>
      <c r="C25" s="6">
        <v>531138612</v>
      </c>
      <c r="D25" s="6"/>
      <c r="E25" s="7">
        <v>818536888</v>
      </c>
      <c r="F25" s="8">
        <v>825515387</v>
      </c>
      <c r="G25" s="8">
        <v>53273937</v>
      </c>
      <c r="H25" s="8">
        <v>57480222</v>
      </c>
      <c r="I25" s="8">
        <v>76618470</v>
      </c>
      <c r="J25" s="8">
        <v>187372629</v>
      </c>
      <c r="K25" s="8">
        <v>56757948</v>
      </c>
      <c r="L25" s="8">
        <v>49337175</v>
      </c>
      <c r="M25" s="8">
        <v>55492305</v>
      </c>
      <c r="N25" s="8">
        <v>161587428</v>
      </c>
      <c r="O25" s="8">
        <v>67402543</v>
      </c>
      <c r="P25" s="8">
        <v>59261570</v>
      </c>
      <c r="Q25" s="8">
        <v>60894135</v>
      </c>
      <c r="R25" s="8">
        <v>187558248</v>
      </c>
      <c r="S25" s="8">
        <v>57089400</v>
      </c>
      <c r="T25" s="8">
        <v>70974989</v>
      </c>
      <c r="U25" s="8">
        <v>87144968</v>
      </c>
      <c r="V25" s="8">
        <v>215209357</v>
      </c>
      <c r="W25" s="8">
        <v>751727662</v>
      </c>
      <c r="X25" s="8">
        <v>825515387</v>
      </c>
      <c r="Y25" s="8">
        <v>-73787725</v>
      </c>
      <c r="Z25" s="2">
        <v>-8.94</v>
      </c>
      <c r="AA25" s="6">
        <v>825515387</v>
      </c>
    </row>
    <row r="26" spans="1:27" ht="12.75">
      <c r="A26" s="25" t="s">
        <v>50</v>
      </c>
      <c r="B26" s="24"/>
      <c r="C26" s="6">
        <v>1202226662</v>
      </c>
      <c r="D26" s="6"/>
      <c r="E26" s="7">
        <v>2119267580</v>
      </c>
      <c r="F26" s="8">
        <v>2169609949</v>
      </c>
      <c r="G26" s="8">
        <v>44273415</v>
      </c>
      <c r="H26" s="8">
        <v>4815353</v>
      </c>
      <c r="I26" s="8">
        <v>285897958</v>
      </c>
      <c r="J26" s="8">
        <v>334986726</v>
      </c>
      <c r="K26" s="8">
        <v>117619793</v>
      </c>
      <c r="L26" s="8">
        <v>9732368</v>
      </c>
      <c r="M26" s="8">
        <v>118276834</v>
      </c>
      <c r="N26" s="8">
        <v>245628995</v>
      </c>
      <c r="O26" s="8">
        <v>14846710</v>
      </c>
      <c r="P26" s="8">
        <v>747295237</v>
      </c>
      <c r="Q26" s="8">
        <v>-646562458</v>
      </c>
      <c r="R26" s="8">
        <v>115579489</v>
      </c>
      <c r="S26" s="8">
        <v>43664648</v>
      </c>
      <c r="T26" s="8">
        <v>-39847069</v>
      </c>
      <c r="U26" s="8">
        <v>25148456</v>
      </c>
      <c r="V26" s="8">
        <v>28966035</v>
      </c>
      <c r="W26" s="8">
        <v>725161245</v>
      </c>
      <c r="X26" s="8">
        <v>2169609950</v>
      </c>
      <c r="Y26" s="8">
        <v>-1444448705</v>
      </c>
      <c r="Z26" s="2">
        <v>-66.58</v>
      </c>
      <c r="AA26" s="6">
        <v>2169609949</v>
      </c>
    </row>
    <row r="27" spans="1:27" ht="12.75">
      <c r="A27" s="25" t="s">
        <v>51</v>
      </c>
      <c r="B27" s="24"/>
      <c r="C27" s="6">
        <v>3039289632</v>
      </c>
      <c r="D27" s="6"/>
      <c r="E27" s="7">
        <v>5840457088</v>
      </c>
      <c r="F27" s="8">
        <v>6061429470</v>
      </c>
      <c r="G27" s="8">
        <v>306214443</v>
      </c>
      <c r="H27" s="8">
        <v>290688923</v>
      </c>
      <c r="I27" s="8">
        <v>365920771</v>
      </c>
      <c r="J27" s="8">
        <v>962824137</v>
      </c>
      <c r="K27" s="8">
        <v>266164474</v>
      </c>
      <c r="L27" s="8">
        <v>88068983</v>
      </c>
      <c r="M27" s="8">
        <v>543790332</v>
      </c>
      <c r="N27" s="8">
        <v>898023789</v>
      </c>
      <c r="O27" s="8">
        <v>391872080</v>
      </c>
      <c r="P27" s="8">
        <v>447631398</v>
      </c>
      <c r="Q27" s="8">
        <v>363489837</v>
      </c>
      <c r="R27" s="8">
        <v>1202993315</v>
      </c>
      <c r="S27" s="8">
        <v>388107382</v>
      </c>
      <c r="T27" s="8">
        <v>444686461</v>
      </c>
      <c r="U27" s="8">
        <v>343838351</v>
      </c>
      <c r="V27" s="8">
        <v>1176632194</v>
      </c>
      <c r="W27" s="8">
        <v>4240473435</v>
      </c>
      <c r="X27" s="8">
        <v>6061429607</v>
      </c>
      <c r="Y27" s="8">
        <v>-1820956172</v>
      </c>
      <c r="Z27" s="2">
        <v>-30.04</v>
      </c>
      <c r="AA27" s="6">
        <v>6061429470</v>
      </c>
    </row>
    <row r="28" spans="1:27" ht="12.75">
      <c r="A28" s="25" t="s">
        <v>52</v>
      </c>
      <c r="B28" s="24"/>
      <c r="C28" s="6">
        <v>169510292</v>
      </c>
      <c r="D28" s="6"/>
      <c r="E28" s="7">
        <v>1197520890</v>
      </c>
      <c r="F28" s="8">
        <v>1218437107</v>
      </c>
      <c r="G28" s="8">
        <v>176619025</v>
      </c>
      <c r="H28" s="8">
        <v>5945889</v>
      </c>
      <c r="I28" s="8">
        <v>119946809</v>
      </c>
      <c r="J28" s="8">
        <v>302511723</v>
      </c>
      <c r="K28" s="8">
        <v>159834336</v>
      </c>
      <c r="L28" s="8">
        <v>7032301</v>
      </c>
      <c r="M28" s="8">
        <v>54236139</v>
      </c>
      <c r="N28" s="8">
        <v>221102776</v>
      </c>
      <c r="O28" s="8">
        <v>64523386</v>
      </c>
      <c r="P28" s="8">
        <v>132030439</v>
      </c>
      <c r="Q28" s="8">
        <v>24126145</v>
      </c>
      <c r="R28" s="8">
        <v>220679970</v>
      </c>
      <c r="S28" s="8">
        <v>16041971</v>
      </c>
      <c r="T28" s="8">
        <v>147629002</v>
      </c>
      <c r="U28" s="8">
        <v>98542567</v>
      </c>
      <c r="V28" s="8">
        <v>262213540</v>
      </c>
      <c r="W28" s="8">
        <v>1006508009</v>
      </c>
      <c r="X28" s="8">
        <v>1218437121</v>
      </c>
      <c r="Y28" s="8">
        <v>-211929112</v>
      </c>
      <c r="Z28" s="2">
        <v>-17.39</v>
      </c>
      <c r="AA28" s="6">
        <v>1218437107</v>
      </c>
    </row>
    <row r="29" spans="1:27" ht="12.75">
      <c r="A29" s="25" t="s">
        <v>53</v>
      </c>
      <c r="B29" s="24"/>
      <c r="C29" s="6">
        <v>3886173625</v>
      </c>
      <c r="D29" s="6"/>
      <c r="E29" s="7">
        <v>19917743582</v>
      </c>
      <c r="F29" s="8">
        <v>19868912459</v>
      </c>
      <c r="G29" s="8">
        <v>1535057562</v>
      </c>
      <c r="H29" s="8">
        <v>2592463477</v>
      </c>
      <c r="I29" s="8">
        <v>1543084327</v>
      </c>
      <c r="J29" s="8">
        <v>5670605366</v>
      </c>
      <c r="K29" s="8">
        <v>1514122761</v>
      </c>
      <c r="L29" s="8">
        <v>326858535</v>
      </c>
      <c r="M29" s="8">
        <v>1465664373</v>
      </c>
      <c r="N29" s="8">
        <v>3306645669</v>
      </c>
      <c r="O29" s="8">
        <v>1136769855</v>
      </c>
      <c r="P29" s="8">
        <v>1432866709</v>
      </c>
      <c r="Q29" s="8">
        <v>1058714531</v>
      </c>
      <c r="R29" s="8">
        <v>3628351095</v>
      </c>
      <c r="S29" s="8">
        <v>1462004243</v>
      </c>
      <c r="T29" s="8">
        <v>1131626051</v>
      </c>
      <c r="U29" s="8">
        <v>2223813519</v>
      </c>
      <c r="V29" s="8">
        <v>4817443813</v>
      </c>
      <c r="W29" s="8">
        <v>17423045943</v>
      </c>
      <c r="X29" s="8">
        <v>19868912453</v>
      </c>
      <c r="Y29" s="8">
        <v>-2445866510</v>
      </c>
      <c r="Z29" s="2">
        <v>-12.31</v>
      </c>
      <c r="AA29" s="6">
        <v>19868912459</v>
      </c>
    </row>
    <row r="30" spans="1:27" ht="12.75">
      <c r="A30" s="25" t="s">
        <v>54</v>
      </c>
      <c r="B30" s="24"/>
      <c r="C30" s="6">
        <v>583814687</v>
      </c>
      <c r="D30" s="6"/>
      <c r="E30" s="7">
        <v>1837517667</v>
      </c>
      <c r="F30" s="8">
        <v>1915206165</v>
      </c>
      <c r="G30" s="8">
        <v>108524719</v>
      </c>
      <c r="H30" s="8">
        <v>99362415</v>
      </c>
      <c r="I30" s="8">
        <v>208035960</v>
      </c>
      <c r="J30" s="8">
        <v>415923094</v>
      </c>
      <c r="K30" s="8">
        <v>121863995</v>
      </c>
      <c r="L30" s="8">
        <v>45760124</v>
      </c>
      <c r="M30" s="8">
        <v>131837303</v>
      </c>
      <c r="N30" s="8">
        <v>299461422</v>
      </c>
      <c r="O30" s="8">
        <v>143054739</v>
      </c>
      <c r="P30" s="8">
        <v>109454598</v>
      </c>
      <c r="Q30" s="8">
        <v>158111320</v>
      </c>
      <c r="R30" s="8">
        <v>410620657</v>
      </c>
      <c r="S30" s="8">
        <v>45622325</v>
      </c>
      <c r="T30" s="8">
        <v>100198758</v>
      </c>
      <c r="U30" s="8">
        <v>185543327</v>
      </c>
      <c r="V30" s="8">
        <v>331364410</v>
      </c>
      <c r="W30" s="8">
        <v>1457369583</v>
      </c>
      <c r="X30" s="8">
        <v>1915206179</v>
      </c>
      <c r="Y30" s="8">
        <v>-457836596</v>
      </c>
      <c r="Z30" s="2">
        <v>-23.91</v>
      </c>
      <c r="AA30" s="6">
        <v>1915206165</v>
      </c>
    </row>
    <row r="31" spans="1:27" ht="12.75">
      <c r="A31" s="25" t="s">
        <v>55</v>
      </c>
      <c r="B31" s="24"/>
      <c r="C31" s="6">
        <v>3620583570</v>
      </c>
      <c r="D31" s="6"/>
      <c r="E31" s="7">
        <v>9536705983</v>
      </c>
      <c r="F31" s="8">
        <v>10368498134</v>
      </c>
      <c r="G31" s="8">
        <v>550828837</v>
      </c>
      <c r="H31" s="8">
        <v>792181900</v>
      </c>
      <c r="I31" s="8">
        <v>605155116</v>
      </c>
      <c r="J31" s="8">
        <v>1948165853</v>
      </c>
      <c r="K31" s="8">
        <v>807751946</v>
      </c>
      <c r="L31" s="8">
        <v>310698198</v>
      </c>
      <c r="M31" s="8">
        <v>1016134077</v>
      </c>
      <c r="N31" s="8">
        <v>2134584221</v>
      </c>
      <c r="O31" s="8">
        <v>721862510</v>
      </c>
      <c r="P31" s="8">
        <v>728914781</v>
      </c>
      <c r="Q31" s="8">
        <v>689975544</v>
      </c>
      <c r="R31" s="8">
        <v>2140752835</v>
      </c>
      <c r="S31" s="8">
        <v>444697396</v>
      </c>
      <c r="T31" s="8">
        <v>602389940</v>
      </c>
      <c r="U31" s="8">
        <v>1195388136</v>
      </c>
      <c r="V31" s="8">
        <v>2242475472</v>
      </c>
      <c r="W31" s="8">
        <v>8465978381</v>
      </c>
      <c r="X31" s="8">
        <v>10368500177</v>
      </c>
      <c r="Y31" s="8">
        <v>-1902521796</v>
      </c>
      <c r="Z31" s="2">
        <v>-18.35</v>
      </c>
      <c r="AA31" s="6">
        <v>10368498134</v>
      </c>
    </row>
    <row r="32" spans="1:27" ht="12.75">
      <c r="A32" s="25" t="s">
        <v>43</v>
      </c>
      <c r="B32" s="24"/>
      <c r="C32" s="6">
        <v>151178078</v>
      </c>
      <c r="D32" s="6"/>
      <c r="E32" s="7">
        <v>856950404</v>
      </c>
      <c r="F32" s="8">
        <v>945048231</v>
      </c>
      <c r="G32" s="8">
        <v>52010520</v>
      </c>
      <c r="H32" s="8">
        <v>81091974</v>
      </c>
      <c r="I32" s="8">
        <v>42823550</v>
      </c>
      <c r="J32" s="8">
        <v>175926044</v>
      </c>
      <c r="K32" s="8">
        <v>81087094</v>
      </c>
      <c r="L32" s="8">
        <v>13373049</v>
      </c>
      <c r="M32" s="8">
        <v>72171349</v>
      </c>
      <c r="N32" s="8">
        <v>166631492</v>
      </c>
      <c r="O32" s="8">
        <v>42400955</v>
      </c>
      <c r="P32" s="8">
        <v>80984194</v>
      </c>
      <c r="Q32" s="8">
        <v>64651409</v>
      </c>
      <c r="R32" s="8">
        <v>188036558</v>
      </c>
      <c r="S32" s="8">
        <v>58542708</v>
      </c>
      <c r="T32" s="8">
        <v>126714060</v>
      </c>
      <c r="U32" s="8">
        <v>101661624</v>
      </c>
      <c r="V32" s="8">
        <v>286918392</v>
      </c>
      <c r="W32" s="8">
        <v>817512486</v>
      </c>
      <c r="X32" s="8">
        <v>945048278</v>
      </c>
      <c r="Y32" s="8">
        <v>-127535792</v>
      </c>
      <c r="Z32" s="2">
        <v>-13.5</v>
      </c>
      <c r="AA32" s="6">
        <v>945048231</v>
      </c>
    </row>
    <row r="33" spans="1:27" ht="12.75">
      <c r="A33" s="25" t="s">
        <v>56</v>
      </c>
      <c r="B33" s="24"/>
      <c r="C33" s="6">
        <v>2850727264</v>
      </c>
      <c r="D33" s="6"/>
      <c r="E33" s="7">
        <v>6411050601</v>
      </c>
      <c r="F33" s="8">
        <v>5955154876</v>
      </c>
      <c r="G33" s="8">
        <v>396879313</v>
      </c>
      <c r="H33" s="8">
        <v>443604947</v>
      </c>
      <c r="I33" s="8">
        <v>268907955</v>
      </c>
      <c r="J33" s="8">
        <v>1109392215</v>
      </c>
      <c r="K33" s="8">
        <v>555828872</v>
      </c>
      <c r="L33" s="8">
        <v>236178369</v>
      </c>
      <c r="M33" s="8">
        <v>398256740</v>
      </c>
      <c r="N33" s="8">
        <v>1190263981</v>
      </c>
      <c r="O33" s="8">
        <v>390736035</v>
      </c>
      <c r="P33" s="8">
        <v>367825220</v>
      </c>
      <c r="Q33" s="8">
        <v>367202028</v>
      </c>
      <c r="R33" s="8">
        <v>1125763283</v>
      </c>
      <c r="S33" s="8">
        <v>229786628</v>
      </c>
      <c r="T33" s="8">
        <v>357157706</v>
      </c>
      <c r="U33" s="8">
        <v>530470073</v>
      </c>
      <c r="V33" s="8">
        <v>1117414407</v>
      </c>
      <c r="W33" s="8">
        <v>4542833886</v>
      </c>
      <c r="X33" s="8">
        <v>5955155314</v>
      </c>
      <c r="Y33" s="8">
        <v>-1412321428</v>
      </c>
      <c r="Z33" s="2">
        <v>-23.72</v>
      </c>
      <c r="AA33" s="6">
        <v>5955154876</v>
      </c>
    </row>
    <row r="34" spans="1:27" ht="12.75">
      <c r="A34" s="23" t="s">
        <v>57</v>
      </c>
      <c r="B34" s="29"/>
      <c r="C34" s="6">
        <v>196081550</v>
      </c>
      <c r="D34" s="6"/>
      <c r="E34" s="7">
        <v>82055766</v>
      </c>
      <c r="F34" s="8">
        <v>80731766</v>
      </c>
      <c r="G34" s="8">
        <v>1399852</v>
      </c>
      <c r="H34" s="8">
        <v>8433351</v>
      </c>
      <c r="I34" s="8">
        <v>-19526596</v>
      </c>
      <c r="J34" s="8">
        <v>-9693393</v>
      </c>
      <c r="K34" s="8">
        <v>1827955</v>
      </c>
      <c r="L34" s="8">
        <v>465793</v>
      </c>
      <c r="M34" s="8">
        <v>3286262</v>
      </c>
      <c r="N34" s="8">
        <v>5580010</v>
      </c>
      <c r="O34" s="8">
        <v>-32650170</v>
      </c>
      <c r="P34" s="8">
        <v>31240551</v>
      </c>
      <c r="Q34" s="8">
        <v>-28582714</v>
      </c>
      <c r="R34" s="8">
        <v>-29992333</v>
      </c>
      <c r="S34" s="8">
        <v>20420307</v>
      </c>
      <c r="T34" s="8">
        <v>-5560758</v>
      </c>
      <c r="U34" s="8">
        <v>13919154</v>
      </c>
      <c r="V34" s="8">
        <v>28778703</v>
      </c>
      <c r="W34" s="8">
        <v>-5327013</v>
      </c>
      <c r="X34" s="8">
        <v>80731764</v>
      </c>
      <c r="Y34" s="8">
        <v>-86058777</v>
      </c>
      <c r="Z34" s="2">
        <v>-106.6</v>
      </c>
      <c r="AA34" s="6">
        <v>80731766</v>
      </c>
    </row>
    <row r="35" spans="1:27" ht="12.75">
      <c r="A35" s="40" t="s">
        <v>58</v>
      </c>
      <c r="B35" s="32"/>
      <c r="C35" s="33">
        <f aca="true" t="shared" si="1" ref="C35:Y35">SUM(C24:C34)</f>
        <v>22976812969</v>
      </c>
      <c r="D35" s="33">
        <f>SUM(D24:D34)</f>
        <v>0</v>
      </c>
      <c r="E35" s="34">
        <f t="shared" si="1"/>
        <v>69600281048</v>
      </c>
      <c r="F35" s="35">
        <f t="shared" si="1"/>
        <v>70405428548</v>
      </c>
      <c r="G35" s="35">
        <f t="shared" si="1"/>
        <v>4681080320</v>
      </c>
      <c r="H35" s="35">
        <f t="shared" si="1"/>
        <v>5957427580</v>
      </c>
      <c r="I35" s="35">
        <f t="shared" si="1"/>
        <v>5116148317</v>
      </c>
      <c r="J35" s="35">
        <f t="shared" si="1"/>
        <v>15754656217</v>
      </c>
      <c r="K35" s="35">
        <f t="shared" si="1"/>
        <v>5112853957</v>
      </c>
      <c r="L35" s="35">
        <f t="shared" si="1"/>
        <v>1844540478</v>
      </c>
      <c r="M35" s="35">
        <f t="shared" si="1"/>
        <v>5452101046</v>
      </c>
      <c r="N35" s="35">
        <f t="shared" si="1"/>
        <v>12409495481</v>
      </c>
      <c r="O35" s="35">
        <f t="shared" si="1"/>
        <v>4597420003</v>
      </c>
      <c r="P35" s="35">
        <f t="shared" si="1"/>
        <v>5606413504</v>
      </c>
      <c r="Q35" s="35">
        <f t="shared" si="1"/>
        <v>3523284000</v>
      </c>
      <c r="R35" s="35">
        <f t="shared" si="1"/>
        <v>13727117507</v>
      </c>
      <c r="S35" s="35">
        <f t="shared" si="1"/>
        <v>4284928673</v>
      </c>
      <c r="T35" s="35">
        <f t="shared" si="1"/>
        <v>4495179123</v>
      </c>
      <c r="U35" s="35">
        <f t="shared" si="1"/>
        <v>6688660194</v>
      </c>
      <c r="V35" s="35">
        <f t="shared" si="1"/>
        <v>15468767990</v>
      </c>
      <c r="W35" s="35">
        <f t="shared" si="1"/>
        <v>57360037195</v>
      </c>
      <c r="X35" s="35">
        <f t="shared" si="1"/>
        <v>70405431799</v>
      </c>
      <c r="Y35" s="35">
        <f t="shared" si="1"/>
        <v>-13045394604</v>
      </c>
      <c r="Z35" s="36">
        <f>+IF(X35&lt;&gt;0,+(Y35/X35)*100,0)</f>
        <v>-18.52896043765943</v>
      </c>
      <c r="AA35" s="33">
        <f>SUM(AA24:AA34)</f>
        <v>70405428548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-3102519676</v>
      </c>
      <c r="D37" s="46">
        <f>+D21-D35</f>
        <v>0</v>
      </c>
      <c r="E37" s="47">
        <f t="shared" si="2"/>
        <v>-749253244</v>
      </c>
      <c r="F37" s="48">
        <f t="shared" si="2"/>
        <v>-977605396</v>
      </c>
      <c r="G37" s="48">
        <f t="shared" si="2"/>
        <v>4833050738</v>
      </c>
      <c r="H37" s="48">
        <f t="shared" si="2"/>
        <v>464030741</v>
      </c>
      <c r="I37" s="48">
        <f t="shared" si="2"/>
        <v>-193571858</v>
      </c>
      <c r="J37" s="48">
        <f t="shared" si="2"/>
        <v>5103509621</v>
      </c>
      <c r="K37" s="48">
        <f t="shared" si="2"/>
        <v>-1723205238</v>
      </c>
      <c r="L37" s="48">
        <f t="shared" si="2"/>
        <v>-690883283</v>
      </c>
      <c r="M37" s="48">
        <f t="shared" si="2"/>
        <v>2363111479</v>
      </c>
      <c r="N37" s="48">
        <f t="shared" si="2"/>
        <v>-50977042</v>
      </c>
      <c r="O37" s="48">
        <f t="shared" si="2"/>
        <v>-395017395</v>
      </c>
      <c r="P37" s="48">
        <f t="shared" si="2"/>
        <v>-1811972355</v>
      </c>
      <c r="Q37" s="48">
        <f t="shared" si="2"/>
        <v>4087223578</v>
      </c>
      <c r="R37" s="48">
        <f t="shared" si="2"/>
        <v>1880233828</v>
      </c>
      <c r="S37" s="48">
        <f t="shared" si="2"/>
        <v>-271932472</v>
      </c>
      <c r="T37" s="48">
        <f t="shared" si="2"/>
        <v>-1345942874</v>
      </c>
      <c r="U37" s="48">
        <f t="shared" si="2"/>
        <v>-1927152396</v>
      </c>
      <c r="V37" s="48">
        <f t="shared" si="2"/>
        <v>-3545027742</v>
      </c>
      <c r="W37" s="48">
        <f t="shared" si="2"/>
        <v>3387738665</v>
      </c>
      <c r="X37" s="48">
        <f>IF(F21=F35,0,X21-X35)</f>
        <v>-918149137</v>
      </c>
      <c r="Y37" s="48">
        <f t="shared" si="2"/>
        <v>4305887802</v>
      </c>
      <c r="Z37" s="49">
        <f>+IF(X37&lt;&gt;0,+(Y37/X37)*100,0)</f>
        <v>-468.97476983633004</v>
      </c>
      <c r="AA37" s="46">
        <f>+AA21-AA35</f>
        <v>-977605396</v>
      </c>
    </row>
    <row r="38" spans="1:27" ht="22.5" customHeight="1">
      <c r="A38" s="50" t="s">
        <v>60</v>
      </c>
      <c r="B38" s="29"/>
      <c r="C38" s="6">
        <v>3909830155</v>
      </c>
      <c r="D38" s="6"/>
      <c r="E38" s="7">
        <v>8092209617</v>
      </c>
      <c r="F38" s="8">
        <v>7967368449</v>
      </c>
      <c r="G38" s="8">
        <v>-86102541</v>
      </c>
      <c r="H38" s="8">
        <v>139066839</v>
      </c>
      <c r="I38" s="8">
        <v>391890306</v>
      </c>
      <c r="J38" s="8">
        <v>444854604</v>
      </c>
      <c r="K38" s="8">
        <v>337021788</v>
      </c>
      <c r="L38" s="8">
        <v>189605543</v>
      </c>
      <c r="M38" s="8">
        <v>685038318</v>
      </c>
      <c r="N38" s="8">
        <v>1211665649</v>
      </c>
      <c r="O38" s="8">
        <v>135718853</v>
      </c>
      <c r="P38" s="8">
        <v>352616903</v>
      </c>
      <c r="Q38" s="8">
        <v>504989053</v>
      </c>
      <c r="R38" s="8">
        <v>993324809</v>
      </c>
      <c r="S38" s="8">
        <v>151557955</v>
      </c>
      <c r="T38" s="8">
        <v>799913926</v>
      </c>
      <c r="U38" s="8">
        <v>922596550</v>
      </c>
      <c r="V38" s="8">
        <v>1874068431</v>
      </c>
      <c r="W38" s="8">
        <v>4523913493</v>
      </c>
      <c r="X38" s="8">
        <v>7967368454</v>
      </c>
      <c r="Y38" s="8">
        <v>-3443454961</v>
      </c>
      <c r="Z38" s="2">
        <v>-43.22</v>
      </c>
      <c r="AA38" s="6">
        <v>7967368449</v>
      </c>
    </row>
    <row r="39" spans="1:27" ht="57" customHeight="1">
      <c r="A39" s="50" t="s">
        <v>61</v>
      </c>
      <c r="B39" s="29"/>
      <c r="C39" s="28">
        <v>80733271</v>
      </c>
      <c r="D39" s="28"/>
      <c r="E39" s="7">
        <v>70068010</v>
      </c>
      <c r="F39" s="26">
        <v>98122157</v>
      </c>
      <c r="G39" s="26">
        <v>2929009</v>
      </c>
      <c r="H39" s="26">
        <v>13292846</v>
      </c>
      <c r="I39" s="26">
        <v>4131904</v>
      </c>
      <c r="J39" s="26">
        <v>20353759</v>
      </c>
      <c r="K39" s="26">
        <v>4314687</v>
      </c>
      <c r="L39" s="26">
        <v>1790669</v>
      </c>
      <c r="M39" s="26">
        <v>3547939</v>
      </c>
      <c r="N39" s="26">
        <v>9653295</v>
      </c>
      <c r="O39" s="26">
        <v>2235996</v>
      </c>
      <c r="P39" s="26">
        <v>5297164</v>
      </c>
      <c r="Q39" s="26">
        <v>1812116</v>
      </c>
      <c r="R39" s="26">
        <v>9345276</v>
      </c>
      <c r="S39" s="26">
        <v>1012524</v>
      </c>
      <c r="T39" s="26">
        <v>259141</v>
      </c>
      <c r="U39" s="26">
        <v>643908</v>
      </c>
      <c r="V39" s="26">
        <v>1915573</v>
      </c>
      <c r="W39" s="26">
        <v>41267903</v>
      </c>
      <c r="X39" s="26">
        <v>98122157</v>
      </c>
      <c r="Y39" s="26">
        <v>-56854254</v>
      </c>
      <c r="Z39" s="27">
        <v>-57.94</v>
      </c>
      <c r="AA39" s="28">
        <v>98122157</v>
      </c>
    </row>
    <row r="40" spans="1:27" ht="12.75">
      <c r="A40" s="23" t="s">
        <v>62</v>
      </c>
      <c r="B40" s="29"/>
      <c r="C40" s="51">
        <v>103613159</v>
      </c>
      <c r="D40" s="51"/>
      <c r="E40" s="7">
        <v>8275380</v>
      </c>
      <c r="F40" s="8">
        <v>13082154</v>
      </c>
      <c r="G40" s="52">
        <v>1830</v>
      </c>
      <c r="H40" s="52">
        <v>-604368</v>
      </c>
      <c r="I40" s="52">
        <v>2485677</v>
      </c>
      <c r="J40" s="8">
        <v>1883139</v>
      </c>
      <c r="K40" s="52">
        <v>452542</v>
      </c>
      <c r="L40" s="52">
        <v>474946</v>
      </c>
      <c r="M40" s="8">
        <v>455886</v>
      </c>
      <c r="N40" s="52">
        <v>1383374</v>
      </c>
      <c r="O40" s="52">
        <v>2742756</v>
      </c>
      <c r="P40" s="52">
        <v>1291567</v>
      </c>
      <c r="Q40" s="8">
        <v>1483784</v>
      </c>
      <c r="R40" s="52">
        <v>5518107</v>
      </c>
      <c r="S40" s="52">
        <v>1163728</v>
      </c>
      <c r="T40" s="8">
        <v>9461441</v>
      </c>
      <c r="U40" s="52">
        <v>2789504</v>
      </c>
      <c r="V40" s="52">
        <v>13414673</v>
      </c>
      <c r="W40" s="52">
        <v>22199293</v>
      </c>
      <c r="X40" s="8">
        <v>13082154</v>
      </c>
      <c r="Y40" s="52">
        <v>9117139</v>
      </c>
      <c r="Z40" s="53">
        <v>69.69</v>
      </c>
      <c r="AA40" s="54">
        <v>13082154</v>
      </c>
    </row>
    <row r="41" spans="1:27" ht="24.75" customHeight="1">
      <c r="A41" s="55" t="s">
        <v>63</v>
      </c>
      <c r="B41" s="29"/>
      <c r="C41" s="56">
        <f aca="true" t="shared" si="3" ref="C41:Y41">SUM(C37:C40)</f>
        <v>991656909</v>
      </c>
      <c r="D41" s="56">
        <f>SUM(D37:D40)</f>
        <v>0</v>
      </c>
      <c r="E41" s="57">
        <f t="shared" si="3"/>
        <v>7421299763</v>
      </c>
      <c r="F41" s="58">
        <f t="shared" si="3"/>
        <v>7100967364</v>
      </c>
      <c r="G41" s="58">
        <f t="shared" si="3"/>
        <v>4749879036</v>
      </c>
      <c r="H41" s="58">
        <f t="shared" si="3"/>
        <v>615786058</v>
      </c>
      <c r="I41" s="58">
        <f t="shared" si="3"/>
        <v>204936029</v>
      </c>
      <c r="J41" s="58">
        <f t="shared" si="3"/>
        <v>5570601123</v>
      </c>
      <c r="K41" s="58">
        <f t="shared" si="3"/>
        <v>-1381416221</v>
      </c>
      <c r="L41" s="58">
        <f t="shared" si="3"/>
        <v>-499012125</v>
      </c>
      <c r="M41" s="58">
        <f t="shared" si="3"/>
        <v>3052153622</v>
      </c>
      <c r="N41" s="58">
        <f t="shared" si="3"/>
        <v>1171725276</v>
      </c>
      <c r="O41" s="58">
        <f t="shared" si="3"/>
        <v>-254319790</v>
      </c>
      <c r="P41" s="58">
        <f t="shared" si="3"/>
        <v>-1452766721</v>
      </c>
      <c r="Q41" s="58">
        <f t="shared" si="3"/>
        <v>4595508531</v>
      </c>
      <c r="R41" s="58">
        <f t="shared" si="3"/>
        <v>2888422020</v>
      </c>
      <c r="S41" s="58">
        <f t="shared" si="3"/>
        <v>-118198265</v>
      </c>
      <c r="T41" s="58">
        <f t="shared" si="3"/>
        <v>-536308366</v>
      </c>
      <c r="U41" s="58">
        <f t="shared" si="3"/>
        <v>-1001122434</v>
      </c>
      <c r="V41" s="58">
        <f t="shared" si="3"/>
        <v>-1655629065</v>
      </c>
      <c r="W41" s="58">
        <f t="shared" si="3"/>
        <v>7975119354</v>
      </c>
      <c r="X41" s="58">
        <f t="shared" si="3"/>
        <v>7160423628</v>
      </c>
      <c r="Y41" s="58">
        <f t="shared" si="3"/>
        <v>814695726</v>
      </c>
      <c r="Z41" s="59">
        <f>+IF(X41&lt;&gt;0,+(Y41/X41)*100,0)</f>
        <v>11.377758751789873</v>
      </c>
      <c r="AA41" s="56">
        <f>SUM(AA37:AA40)</f>
        <v>7100967364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991656909</v>
      </c>
      <c r="D43" s="64">
        <f>+D41-D42</f>
        <v>0</v>
      </c>
      <c r="E43" s="65">
        <f t="shared" si="4"/>
        <v>7421299763</v>
      </c>
      <c r="F43" s="66">
        <f t="shared" si="4"/>
        <v>7100967364</v>
      </c>
      <c r="G43" s="66">
        <f t="shared" si="4"/>
        <v>4749879036</v>
      </c>
      <c r="H43" s="66">
        <f t="shared" si="4"/>
        <v>615786058</v>
      </c>
      <c r="I43" s="66">
        <f t="shared" si="4"/>
        <v>204936029</v>
      </c>
      <c r="J43" s="66">
        <f t="shared" si="4"/>
        <v>5570601123</v>
      </c>
      <c r="K43" s="66">
        <f t="shared" si="4"/>
        <v>-1381416221</v>
      </c>
      <c r="L43" s="66">
        <f t="shared" si="4"/>
        <v>-499012125</v>
      </c>
      <c r="M43" s="66">
        <f t="shared" si="4"/>
        <v>3052153622</v>
      </c>
      <c r="N43" s="66">
        <f t="shared" si="4"/>
        <v>1171725276</v>
      </c>
      <c r="O43" s="66">
        <f t="shared" si="4"/>
        <v>-254319790</v>
      </c>
      <c r="P43" s="66">
        <f t="shared" si="4"/>
        <v>-1452766721</v>
      </c>
      <c r="Q43" s="66">
        <f t="shared" si="4"/>
        <v>4595508531</v>
      </c>
      <c r="R43" s="66">
        <f t="shared" si="4"/>
        <v>2888422020</v>
      </c>
      <c r="S43" s="66">
        <f t="shared" si="4"/>
        <v>-118198265</v>
      </c>
      <c r="T43" s="66">
        <f t="shared" si="4"/>
        <v>-536308366</v>
      </c>
      <c r="U43" s="66">
        <f t="shared" si="4"/>
        <v>-1001122434</v>
      </c>
      <c r="V43" s="66">
        <f t="shared" si="4"/>
        <v>-1655629065</v>
      </c>
      <c r="W43" s="66">
        <f t="shared" si="4"/>
        <v>7975119354</v>
      </c>
      <c r="X43" s="66">
        <f t="shared" si="4"/>
        <v>7160423628</v>
      </c>
      <c r="Y43" s="66">
        <f t="shared" si="4"/>
        <v>814695726</v>
      </c>
      <c r="Z43" s="67">
        <f>+IF(X43&lt;&gt;0,+(Y43/X43)*100,0)</f>
        <v>11.377758751789873</v>
      </c>
      <c r="AA43" s="64">
        <f>+AA41-AA42</f>
        <v>7100967364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991656909</v>
      </c>
      <c r="D45" s="56">
        <f>SUM(D43:D44)</f>
        <v>0</v>
      </c>
      <c r="E45" s="57">
        <f t="shared" si="5"/>
        <v>7421299763</v>
      </c>
      <c r="F45" s="58">
        <f t="shared" si="5"/>
        <v>7100967364</v>
      </c>
      <c r="G45" s="58">
        <f t="shared" si="5"/>
        <v>4749879036</v>
      </c>
      <c r="H45" s="58">
        <f t="shared" si="5"/>
        <v>615786058</v>
      </c>
      <c r="I45" s="58">
        <f t="shared" si="5"/>
        <v>204936029</v>
      </c>
      <c r="J45" s="58">
        <f t="shared" si="5"/>
        <v>5570601123</v>
      </c>
      <c r="K45" s="58">
        <f t="shared" si="5"/>
        <v>-1381416221</v>
      </c>
      <c r="L45" s="58">
        <f t="shared" si="5"/>
        <v>-499012125</v>
      </c>
      <c r="M45" s="58">
        <f t="shared" si="5"/>
        <v>3052153622</v>
      </c>
      <c r="N45" s="58">
        <f t="shared" si="5"/>
        <v>1171725276</v>
      </c>
      <c r="O45" s="58">
        <f t="shared" si="5"/>
        <v>-254319790</v>
      </c>
      <c r="P45" s="58">
        <f t="shared" si="5"/>
        <v>-1452766721</v>
      </c>
      <c r="Q45" s="58">
        <f t="shared" si="5"/>
        <v>4595508531</v>
      </c>
      <c r="R45" s="58">
        <f t="shared" si="5"/>
        <v>2888422020</v>
      </c>
      <c r="S45" s="58">
        <f t="shared" si="5"/>
        <v>-118198265</v>
      </c>
      <c r="T45" s="58">
        <f t="shared" si="5"/>
        <v>-536308366</v>
      </c>
      <c r="U45" s="58">
        <f t="shared" si="5"/>
        <v>-1001122434</v>
      </c>
      <c r="V45" s="58">
        <f t="shared" si="5"/>
        <v>-1655629065</v>
      </c>
      <c r="W45" s="58">
        <f t="shared" si="5"/>
        <v>7975119354</v>
      </c>
      <c r="X45" s="58">
        <f t="shared" si="5"/>
        <v>7160423628</v>
      </c>
      <c r="Y45" s="58">
        <f t="shared" si="5"/>
        <v>814695726</v>
      </c>
      <c r="Z45" s="59">
        <f>+IF(X45&lt;&gt;0,+(Y45/X45)*100,0)</f>
        <v>11.377758751789873</v>
      </c>
      <c r="AA45" s="56">
        <f>SUM(AA43:AA44)</f>
        <v>7100967364</v>
      </c>
    </row>
    <row r="46" spans="1:27" ht="12.75">
      <c r="A46" s="50" t="s">
        <v>68</v>
      </c>
      <c r="B46" s="29"/>
      <c r="C46" s="51">
        <v>2082965</v>
      </c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993739874</v>
      </c>
      <c r="D47" s="71">
        <f>SUM(D45:D46)</f>
        <v>0</v>
      </c>
      <c r="E47" s="72">
        <f t="shared" si="6"/>
        <v>7421299763</v>
      </c>
      <c r="F47" s="73">
        <f t="shared" si="6"/>
        <v>7100967364</v>
      </c>
      <c r="G47" s="73">
        <f t="shared" si="6"/>
        <v>4749879036</v>
      </c>
      <c r="H47" s="74">
        <f t="shared" si="6"/>
        <v>615786058</v>
      </c>
      <c r="I47" s="74">
        <f t="shared" si="6"/>
        <v>204936029</v>
      </c>
      <c r="J47" s="74">
        <f t="shared" si="6"/>
        <v>5570601123</v>
      </c>
      <c r="K47" s="74">
        <f t="shared" si="6"/>
        <v>-1381416221</v>
      </c>
      <c r="L47" s="74">
        <f t="shared" si="6"/>
        <v>-499012125</v>
      </c>
      <c r="M47" s="73">
        <f t="shared" si="6"/>
        <v>3052153622</v>
      </c>
      <c r="N47" s="73">
        <f t="shared" si="6"/>
        <v>1171725276</v>
      </c>
      <c r="O47" s="74">
        <f t="shared" si="6"/>
        <v>-254319790</v>
      </c>
      <c r="P47" s="74">
        <f t="shared" si="6"/>
        <v>-1452766721</v>
      </c>
      <c r="Q47" s="74">
        <f t="shared" si="6"/>
        <v>4595508531</v>
      </c>
      <c r="R47" s="74">
        <f t="shared" si="6"/>
        <v>2888422020</v>
      </c>
      <c r="S47" s="74">
        <f t="shared" si="6"/>
        <v>-118198265</v>
      </c>
      <c r="T47" s="73">
        <f t="shared" si="6"/>
        <v>-536308366</v>
      </c>
      <c r="U47" s="73">
        <f t="shared" si="6"/>
        <v>-1001122434</v>
      </c>
      <c r="V47" s="74">
        <f t="shared" si="6"/>
        <v>-1655629065</v>
      </c>
      <c r="W47" s="74">
        <f t="shared" si="6"/>
        <v>7975119354</v>
      </c>
      <c r="X47" s="74">
        <f t="shared" si="6"/>
        <v>7160423628</v>
      </c>
      <c r="Y47" s="74">
        <f t="shared" si="6"/>
        <v>814695726</v>
      </c>
      <c r="Z47" s="75">
        <f>+IF(X47&lt;&gt;0,+(Y47/X47)*100,0)</f>
        <v>11.377758751789873</v>
      </c>
      <c r="AA47" s="76">
        <f>SUM(AA45:AA46)</f>
        <v>7100967364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10854077</v>
      </c>
      <c r="D5" s="6"/>
      <c r="E5" s="7">
        <v>33117887</v>
      </c>
      <c r="F5" s="8">
        <v>20643351</v>
      </c>
      <c r="G5" s="8">
        <v>1830842</v>
      </c>
      <c r="H5" s="8">
        <v>1823344</v>
      </c>
      <c r="I5" s="8">
        <v>3095499</v>
      </c>
      <c r="J5" s="8">
        <v>6749685</v>
      </c>
      <c r="K5" s="8">
        <v>1952483</v>
      </c>
      <c r="L5" s="8">
        <v>2066791</v>
      </c>
      <c r="M5" s="8">
        <v>1948643</v>
      </c>
      <c r="N5" s="8">
        <v>5967917</v>
      </c>
      <c r="O5" s="8">
        <v>1920967</v>
      </c>
      <c r="P5" s="8">
        <v>1912633</v>
      </c>
      <c r="Q5" s="8">
        <v>1963411</v>
      </c>
      <c r="R5" s="8">
        <v>5797011</v>
      </c>
      <c r="S5" s="8">
        <v>1957047</v>
      </c>
      <c r="T5" s="8">
        <v>3302842</v>
      </c>
      <c r="U5" s="8"/>
      <c r="V5" s="8">
        <v>5259889</v>
      </c>
      <c r="W5" s="8">
        <v>23774502</v>
      </c>
      <c r="X5" s="8">
        <v>20643351</v>
      </c>
      <c r="Y5" s="8">
        <v>3131151</v>
      </c>
      <c r="Z5" s="2">
        <v>15.17</v>
      </c>
      <c r="AA5" s="6">
        <v>20643351</v>
      </c>
    </row>
    <row r="6" spans="1:27" ht="12.75">
      <c r="A6" s="23" t="s">
        <v>32</v>
      </c>
      <c r="B6" s="24"/>
      <c r="C6" s="6">
        <v>61613637</v>
      </c>
      <c r="D6" s="6"/>
      <c r="E6" s="7">
        <v>66162900</v>
      </c>
      <c r="F6" s="8">
        <v>80549992</v>
      </c>
      <c r="G6" s="8">
        <v>7362807</v>
      </c>
      <c r="H6" s="8">
        <v>7059689</v>
      </c>
      <c r="I6" s="8">
        <v>5932205</v>
      </c>
      <c r="J6" s="8">
        <v>20354701</v>
      </c>
      <c r="K6" s="8">
        <v>3946438</v>
      </c>
      <c r="L6" s="8">
        <v>3490574</v>
      </c>
      <c r="M6" s="8">
        <v>3163834</v>
      </c>
      <c r="N6" s="8">
        <v>10600846</v>
      </c>
      <c r="O6" s="8">
        <v>4741310</v>
      </c>
      <c r="P6" s="8">
        <v>2921774</v>
      </c>
      <c r="Q6" s="8">
        <v>2868904</v>
      </c>
      <c r="R6" s="8">
        <v>10531988</v>
      </c>
      <c r="S6" s="8">
        <v>1414085</v>
      </c>
      <c r="T6" s="8">
        <v>3230555</v>
      </c>
      <c r="U6" s="8"/>
      <c r="V6" s="8">
        <v>4644640</v>
      </c>
      <c r="W6" s="8">
        <v>46132175</v>
      </c>
      <c r="X6" s="8">
        <v>80549992</v>
      </c>
      <c r="Y6" s="8">
        <v>-34417817</v>
      </c>
      <c r="Z6" s="2">
        <v>-42.73</v>
      </c>
      <c r="AA6" s="6">
        <v>80549992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3386075</v>
      </c>
      <c r="D9" s="6"/>
      <c r="E9" s="7">
        <v>4980244</v>
      </c>
      <c r="F9" s="8">
        <v>3794692</v>
      </c>
      <c r="G9" s="8">
        <v>297922</v>
      </c>
      <c r="H9" s="8">
        <v>296403</v>
      </c>
      <c r="I9" s="8">
        <v>316330</v>
      </c>
      <c r="J9" s="8">
        <v>910655</v>
      </c>
      <c r="K9" s="8">
        <v>316500</v>
      </c>
      <c r="L9" s="8">
        <v>316547</v>
      </c>
      <c r="M9" s="8">
        <v>316262</v>
      </c>
      <c r="N9" s="8">
        <v>949309</v>
      </c>
      <c r="O9" s="8">
        <v>315579</v>
      </c>
      <c r="P9" s="8">
        <v>316206</v>
      </c>
      <c r="Q9" s="8">
        <v>315664</v>
      </c>
      <c r="R9" s="8">
        <v>947449</v>
      </c>
      <c r="S9" s="8">
        <v>315664</v>
      </c>
      <c r="T9" s="8">
        <v>315746</v>
      </c>
      <c r="U9" s="8"/>
      <c r="V9" s="8">
        <v>631410</v>
      </c>
      <c r="W9" s="8">
        <v>3438823</v>
      </c>
      <c r="X9" s="8">
        <v>3794692</v>
      </c>
      <c r="Y9" s="8">
        <v>-355869</v>
      </c>
      <c r="Z9" s="2">
        <v>-9.38</v>
      </c>
      <c r="AA9" s="6">
        <v>3794692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72077</v>
      </c>
      <c r="D11" s="6"/>
      <c r="E11" s="7">
        <v>84480</v>
      </c>
      <c r="F11" s="8">
        <v>28000</v>
      </c>
      <c r="G11" s="8">
        <v>294</v>
      </c>
      <c r="H11" s="8">
        <v>1739</v>
      </c>
      <c r="I11" s="8">
        <v>347</v>
      </c>
      <c r="J11" s="8">
        <v>2380</v>
      </c>
      <c r="K11" s="8">
        <v>739</v>
      </c>
      <c r="L11" s="8">
        <v>7348</v>
      </c>
      <c r="M11" s="8">
        <v>6696</v>
      </c>
      <c r="N11" s="8">
        <v>14783</v>
      </c>
      <c r="O11" s="8">
        <v>6696</v>
      </c>
      <c r="P11" s="8">
        <v>7043</v>
      </c>
      <c r="Q11" s="8">
        <v>7043</v>
      </c>
      <c r="R11" s="8">
        <v>20782</v>
      </c>
      <c r="S11" s="8">
        <v>6000</v>
      </c>
      <c r="T11" s="8">
        <v>6000</v>
      </c>
      <c r="U11" s="8"/>
      <c r="V11" s="8">
        <v>12000</v>
      </c>
      <c r="W11" s="8">
        <v>49945</v>
      </c>
      <c r="X11" s="8">
        <v>28000</v>
      </c>
      <c r="Y11" s="8">
        <v>21945</v>
      </c>
      <c r="Z11" s="2">
        <v>78.38</v>
      </c>
      <c r="AA11" s="6">
        <v>28000</v>
      </c>
    </row>
    <row r="12" spans="1:27" ht="12.75">
      <c r="A12" s="25" t="s">
        <v>37</v>
      </c>
      <c r="B12" s="29"/>
      <c r="C12" s="6"/>
      <c r="D12" s="6"/>
      <c r="E12" s="7">
        <v>185856</v>
      </c>
      <c r="F12" s="8">
        <v>258210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258210</v>
      </c>
      <c r="Y12" s="8">
        <v>-258210</v>
      </c>
      <c r="Z12" s="2">
        <v>-100</v>
      </c>
      <c r="AA12" s="6">
        <v>258210</v>
      </c>
    </row>
    <row r="13" spans="1:27" ht="12.75">
      <c r="A13" s="23" t="s">
        <v>38</v>
      </c>
      <c r="B13" s="29"/>
      <c r="C13" s="6">
        <v>3997375</v>
      </c>
      <c r="D13" s="6"/>
      <c r="E13" s="7">
        <v>3844000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>
        <v>93890</v>
      </c>
      <c r="D14" s="6"/>
      <c r="E14" s="7"/>
      <c r="F14" s="8"/>
      <c r="G14" s="8">
        <v>28411</v>
      </c>
      <c r="H14" s="8"/>
      <c r="I14" s="8"/>
      <c r="J14" s="8">
        <v>28411</v>
      </c>
      <c r="K14" s="8"/>
      <c r="L14" s="8">
        <v>14427</v>
      </c>
      <c r="M14" s="8">
        <v>27689</v>
      </c>
      <c r="N14" s="8">
        <v>42116</v>
      </c>
      <c r="O14" s="8"/>
      <c r="P14" s="8">
        <v>8225</v>
      </c>
      <c r="Q14" s="8">
        <v>13534</v>
      </c>
      <c r="R14" s="8">
        <v>21759</v>
      </c>
      <c r="S14" s="8">
        <v>16569</v>
      </c>
      <c r="T14" s="8">
        <v>5473</v>
      </c>
      <c r="U14" s="8"/>
      <c r="V14" s="8">
        <v>22042</v>
      </c>
      <c r="W14" s="8">
        <v>114328</v>
      </c>
      <c r="X14" s="8"/>
      <c r="Y14" s="8">
        <v>114328</v>
      </c>
      <c r="Z14" s="2"/>
      <c r="AA14" s="6"/>
    </row>
    <row r="15" spans="1:27" ht="12.75">
      <c r="A15" s="23" t="s">
        <v>40</v>
      </c>
      <c r="B15" s="29"/>
      <c r="C15" s="6">
        <v>12804507</v>
      </c>
      <c r="D15" s="6"/>
      <c r="E15" s="7">
        <v>16255905</v>
      </c>
      <c r="F15" s="8">
        <v>4177392</v>
      </c>
      <c r="G15" s="8">
        <v>9013</v>
      </c>
      <c r="H15" s="8"/>
      <c r="I15" s="8"/>
      <c r="J15" s="8">
        <v>9013</v>
      </c>
      <c r="K15" s="8"/>
      <c r="L15" s="8">
        <v>23550</v>
      </c>
      <c r="M15" s="8">
        <v>14700</v>
      </c>
      <c r="N15" s="8">
        <v>38250</v>
      </c>
      <c r="O15" s="8"/>
      <c r="P15" s="8">
        <v>21950</v>
      </c>
      <c r="Q15" s="8">
        <v>289748</v>
      </c>
      <c r="R15" s="8">
        <v>311698</v>
      </c>
      <c r="S15" s="8">
        <v>127300</v>
      </c>
      <c r="T15" s="8"/>
      <c r="U15" s="8"/>
      <c r="V15" s="8">
        <v>127300</v>
      </c>
      <c r="W15" s="8">
        <v>486261</v>
      </c>
      <c r="X15" s="8">
        <v>10421688</v>
      </c>
      <c r="Y15" s="8">
        <v>-9935427</v>
      </c>
      <c r="Z15" s="2">
        <v>-95.33</v>
      </c>
      <c r="AA15" s="6">
        <v>4177392</v>
      </c>
    </row>
    <row r="16" spans="1:27" ht="12.75">
      <c r="A16" s="23" t="s">
        <v>41</v>
      </c>
      <c r="B16" s="29"/>
      <c r="C16" s="6">
        <v>2153247</v>
      </c>
      <c r="D16" s="6"/>
      <c r="E16" s="7">
        <v>3195194</v>
      </c>
      <c r="F16" s="8">
        <v>2932992</v>
      </c>
      <c r="G16" s="8">
        <v>246689</v>
      </c>
      <c r="H16" s="8">
        <v>783</v>
      </c>
      <c r="I16" s="8">
        <v>87</v>
      </c>
      <c r="J16" s="8">
        <v>247559</v>
      </c>
      <c r="K16" s="8">
        <v>19441</v>
      </c>
      <c r="L16" s="8">
        <v>276648</v>
      </c>
      <c r="M16" s="8">
        <v>136022</v>
      </c>
      <c r="N16" s="8">
        <v>432111</v>
      </c>
      <c r="O16" s="8">
        <v>246169</v>
      </c>
      <c r="P16" s="8">
        <v>233934</v>
      </c>
      <c r="Q16" s="8">
        <v>147352</v>
      </c>
      <c r="R16" s="8">
        <v>627455</v>
      </c>
      <c r="S16" s="8"/>
      <c r="T16" s="8">
        <v>4997</v>
      </c>
      <c r="U16" s="8"/>
      <c r="V16" s="8">
        <v>4997</v>
      </c>
      <c r="W16" s="8">
        <v>1312122</v>
      </c>
      <c r="X16" s="8">
        <v>2952992</v>
      </c>
      <c r="Y16" s="8">
        <v>-1640870</v>
      </c>
      <c r="Z16" s="2">
        <v>-55.57</v>
      </c>
      <c r="AA16" s="6">
        <v>2932992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39181620</v>
      </c>
      <c r="D18" s="6"/>
      <c r="E18" s="7">
        <v>42178000</v>
      </c>
      <c r="F18" s="8">
        <v>41380000</v>
      </c>
      <c r="G18" s="8">
        <v>13335000</v>
      </c>
      <c r="H18" s="8"/>
      <c r="I18" s="8">
        <v>158150</v>
      </c>
      <c r="J18" s="8">
        <v>13493150</v>
      </c>
      <c r="K18" s="8">
        <v>281545</v>
      </c>
      <c r="L18" s="8">
        <v>85129</v>
      </c>
      <c r="M18" s="8">
        <v>11875000</v>
      </c>
      <c r="N18" s="8">
        <v>12241674</v>
      </c>
      <c r="O18" s="8"/>
      <c r="P18" s="8"/>
      <c r="Q18" s="8">
        <v>9423527</v>
      </c>
      <c r="R18" s="8">
        <v>9423527</v>
      </c>
      <c r="S18" s="8"/>
      <c r="T18" s="8">
        <v>1014971</v>
      </c>
      <c r="U18" s="8"/>
      <c r="V18" s="8">
        <v>1014971</v>
      </c>
      <c r="W18" s="8">
        <v>36173322</v>
      </c>
      <c r="X18" s="8">
        <v>41380000</v>
      </c>
      <c r="Y18" s="8">
        <v>-5206678</v>
      </c>
      <c r="Z18" s="2">
        <v>-12.58</v>
      </c>
      <c r="AA18" s="6">
        <v>41380000</v>
      </c>
    </row>
    <row r="19" spans="1:27" ht="12.75">
      <c r="A19" s="23" t="s">
        <v>44</v>
      </c>
      <c r="B19" s="29"/>
      <c r="C19" s="6">
        <v>1286643</v>
      </c>
      <c r="D19" s="6"/>
      <c r="E19" s="7">
        <v>4135000</v>
      </c>
      <c r="F19" s="26">
        <v>5372395</v>
      </c>
      <c r="G19" s="26">
        <v>103026</v>
      </c>
      <c r="H19" s="26">
        <v>5628</v>
      </c>
      <c r="I19" s="26">
        <v>6270</v>
      </c>
      <c r="J19" s="26">
        <v>114924</v>
      </c>
      <c r="K19" s="26">
        <v>173506</v>
      </c>
      <c r="L19" s="26">
        <v>86940</v>
      </c>
      <c r="M19" s="26">
        <v>4935</v>
      </c>
      <c r="N19" s="26">
        <v>265381</v>
      </c>
      <c r="O19" s="26">
        <v>168300</v>
      </c>
      <c r="P19" s="26">
        <v>5675</v>
      </c>
      <c r="Q19" s="26">
        <v>169567</v>
      </c>
      <c r="R19" s="26">
        <v>343542</v>
      </c>
      <c r="S19" s="26">
        <v>2171</v>
      </c>
      <c r="T19" s="26">
        <v>-2599308</v>
      </c>
      <c r="U19" s="26"/>
      <c r="V19" s="26">
        <v>-2597137</v>
      </c>
      <c r="W19" s="26">
        <v>-1873290</v>
      </c>
      <c r="X19" s="26">
        <v>5372395</v>
      </c>
      <c r="Y19" s="26">
        <v>-7245685</v>
      </c>
      <c r="Z19" s="27">
        <v>-134.87</v>
      </c>
      <c r="AA19" s="28">
        <v>5372395</v>
      </c>
    </row>
    <row r="20" spans="1:27" ht="12.75">
      <c r="A20" s="23" t="s">
        <v>45</v>
      </c>
      <c r="B20" s="29"/>
      <c r="C20" s="6">
        <v>898100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136341248</v>
      </c>
      <c r="D21" s="33">
        <f t="shared" si="0"/>
        <v>0</v>
      </c>
      <c r="E21" s="34">
        <f t="shared" si="0"/>
        <v>174139466</v>
      </c>
      <c r="F21" s="35">
        <f t="shared" si="0"/>
        <v>159137024</v>
      </c>
      <c r="G21" s="35">
        <f t="shared" si="0"/>
        <v>23214004</v>
      </c>
      <c r="H21" s="35">
        <f t="shared" si="0"/>
        <v>9187586</v>
      </c>
      <c r="I21" s="35">
        <f t="shared" si="0"/>
        <v>9508888</v>
      </c>
      <c r="J21" s="35">
        <f t="shared" si="0"/>
        <v>41910478</v>
      </c>
      <c r="K21" s="35">
        <f t="shared" si="0"/>
        <v>6690652</v>
      </c>
      <c r="L21" s="35">
        <f t="shared" si="0"/>
        <v>6367954</v>
      </c>
      <c r="M21" s="35">
        <f t="shared" si="0"/>
        <v>17493781</v>
      </c>
      <c r="N21" s="35">
        <f t="shared" si="0"/>
        <v>30552387</v>
      </c>
      <c r="O21" s="35">
        <f t="shared" si="0"/>
        <v>7399021</v>
      </c>
      <c r="P21" s="35">
        <f t="shared" si="0"/>
        <v>5427440</v>
      </c>
      <c r="Q21" s="35">
        <f t="shared" si="0"/>
        <v>15198750</v>
      </c>
      <c r="R21" s="35">
        <f t="shared" si="0"/>
        <v>28025211</v>
      </c>
      <c r="S21" s="35">
        <f t="shared" si="0"/>
        <v>3838836</v>
      </c>
      <c r="T21" s="35">
        <f t="shared" si="0"/>
        <v>5281276</v>
      </c>
      <c r="U21" s="35">
        <f t="shared" si="0"/>
        <v>0</v>
      </c>
      <c r="V21" s="35">
        <f t="shared" si="0"/>
        <v>9120112</v>
      </c>
      <c r="W21" s="35">
        <f t="shared" si="0"/>
        <v>109608188</v>
      </c>
      <c r="X21" s="35">
        <f t="shared" si="0"/>
        <v>165401320</v>
      </c>
      <c r="Y21" s="35">
        <f t="shared" si="0"/>
        <v>-55793132</v>
      </c>
      <c r="Z21" s="36">
        <f>+IF(X21&lt;&gt;0,+(Y21/X21)*100,0)</f>
        <v>-33.731975053161605</v>
      </c>
      <c r="AA21" s="33">
        <f>SUM(AA5:AA20)</f>
        <v>159137024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39603423</v>
      </c>
      <c r="D24" s="6"/>
      <c r="E24" s="7">
        <v>39832796</v>
      </c>
      <c r="F24" s="8">
        <v>43298792</v>
      </c>
      <c r="G24" s="8">
        <v>3209344</v>
      </c>
      <c r="H24" s="8">
        <v>13274753</v>
      </c>
      <c r="I24" s="8">
        <v>5328418</v>
      </c>
      <c r="J24" s="8">
        <v>21812515</v>
      </c>
      <c r="K24" s="8">
        <v>5819059</v>
      </c>
      <c r="L24" s="8">
        <v>6323532</v>
      </c>
      <c r="M24" s="8">
        <v>3751412</v>
      </c>
      <c r="N24" s="8">
        <v>15894003</v>
      </c>
      <c r="O24" s="8">
        <v>5471249</v>
      </c>
      <c r="P24" s="8">
        <v>5753256</v>
      </c>
      <c r="Q24" s="8">
        <v>5450470</v>
      </c>
      <c r="R24" s="8">
        <v>16674975</v>
      </c>
      <c r="S24" s="8">
        <v>4964748</v>
      </c>
      <c r="T24" s="8">
        <v>377469</v>
      </c>
      <c r="U24" s="8"/>
      <c r="V24" s="8">
        <v>5342217</v>
      </c>
      <c r="W24" s="8">
        <v>59723710</v>
      </c>
      <c r="X24" s="8">
        <v>43298792</v>
      </c>
      <c r="Y24" s="8">
        <v>16424918</v>
      </c>
      <c r="Z24" s="2">
        <v>37.93</v>
      </c>
      <c r="AA24" s="6">
        <v>43298792</v>
      </c>
    </row>
    <row r="25" spans="1:27" ht="12.75">
      <c r="A25" s="25" t="s">
        <v>49</v>
      </c>
      <c r="B25" s="24"/>
      <c r="C25" s="6">
        <v>2524606</v>
      </c>
      <c r="D25" s="6"/>
      <c r="E25" s="7">
        <v>2690749</v>
      </c>
      <c r="F25" s="8">
        <v>2543749</v>
      </c>
      <c r="G25" s="8">
        <v>138322</v>
      </c>
      <c r="H25" s="8">
        <v>140389</v>
      </c>
      <c r="I25" s="8">
        <v>144637</v>
      </c>
      <c r="J25" s="8">
        <v>423348</v>
      </c>
      <c r="K25" s="8">
        <v>-1147859</v>
      </c>
      <c r="L25" s="8">
        <v>180070</v>
      </c>
      <c r="M25" s="8">
        <v>174054</v>
      </c>
      <c r="N25" s="8">
        <v>-793735</v>
      </c>
      <c r="O25" s="8">
        <v>856197</v>
      </c>
      <c r="P25" s="8">
        <v>964062</v>
      </c>
      <c r="Q25" s="8">
        <v>-1122776</v>
      </c>
      <c r="R25" s="8">
        <v>697483</v>
      </c>
      <c r="S25" s="8">
        <v>989316</v>
      </c>
      <c r="T25" s="8">
        <v>83288</v>
      </c>
      <c r="U25" s="8"/>
      <c r="V25" s="8">
        <v>1072604</v>
      </c>
      <c r="W25" s="8">
        <v>1399700</v>
      </c>
      <c r="X25" s="8">
        <v>2543749</v>
      </c>
      <c r="Y25" s="8">
        <v>-1144049</v>
      </c>
      <c r="Z25" s="2">
        <v>-44.97</v>
      </c>
      <c r="AA25" s="6">
        <v>2543749</v>
      </c>
    </row>
    <row r="26" spans="1:27" ht="12.75">
      <c r="A26" s="25" t="s">
        <v>50</v>
      </c>
      <c r="B26" s="24"/>
      <c r="C26" s="6">
        <v>18141659</v>
      </c>
      <c r="D26" s="6"/>
      <c r="E26" s="7">
        <v>14494080</v>
      </c>
      <c r="F26" s="8">
        <v>16888075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16888075</v>
      </c>
      <c r="Y26" s="8">
        <v>-16888075</v>
      </c>
      <c r="Z26" s="2">
        <v>-100</v>
      </c>
      <c r="AA26" s="6">
        <v>16888075</v>
      </c>
    </row>
    <row r="27" spans="1:27" ht="12.75">
      <c r="A27" s="25" t="s">
        <v>51</v>
      </c>
      <c r="B27" s="24"/>
      <c r="C27" s="6">
        <v>15894979</v>
      </c>
      <c r="D27" s="6"/>
      <c r="E27" s="7">
        <v>17078102</v>
      </c>
      <c r="F27" s="8">
        <v>17079102</v>
      </c>
      <c r="G27" s="8"/>
      <c r="H27" s="8">
        <v>7479</v>
      </c>
      <c r="I27" s="8"/>
      <c r="J27" s="8">
        <v>7479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7479</v>
      </c>
      <c r="X27" s="8">
        <v>17079102</v>
      </c>
      <c r="Y27" s="8">
        <v>-17071623</v>
      </c>
      <c r="Z27" s="2">
        <v>-99.96</v>
      </c>
      <c r="AA27" s="6">
        <v>17079102</v>
      </c>
    </row>
    <row r="28" spans="1:27" ht="12.75">
      <c r="A28" s="25" t="s">
        <v>52</v>
      </c>
      <c r="B28" s="24"/>
      <c r="C28" s="6">
        <v>386000</v>
      </c>
      <c r="D28" s="6"/>
      <c r="E28" s="7"/>
      <c r="F28" s="8">
        <v>21003996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21003996</v>
      </c>
      <c r="Y28" s="8">
        <v>-21003996</v>
      </c>
      <c r="Z28" s="2">
        <v>-100</v>
      </c>
      <c r="AA28" s="6">
        <v>21003996</v>
      </c>
    </row>
    <row r="29" spans="1:27" ht="12.75">
      <c r="A29" s="25" t="s">
        <v>53</v>
      </c>
      <c r="B29" s="24"/>
      <c r="C29" s="6">
        <v>58251756</v>
      </c>
      <c r="D29" s="6"/>
      <c r="E29" s="7">
        <v>74424000</v>
      </c>
      <c r="F29" s="8">
        <v>71310000</v>
      </c>
      <c r="G29" s="8">
        <v>7791267</v>
      </c>
      <c r="H29" s="8">
        <v>8408421</v>
      </c>
      <c r="I29" s="8">
        <v>7963950</v>
      </c>
      <c r="J29" s="8">
        <v>24163638</v>
      </c>
      <c r="K29" s="8">
        <v>5228388</v>
      </c>
      <c r="L29" s="8">
        <v>5206685</v>
      </c>
      <c r="M29" s="8"/>
      <c r="N29" s="8">
        <v>10435073</v>
      </c>
      <c r="O29" s="8">
        <v>3563948</v>
      </c>
      <c r="P29" s="8">
        <v>3795568</v>
      </c>
      <c r="Q29" s="8">
        <v>3959348</v>
      </c>
      <c r="R29" s="8">
        <v>11318864</v>
      </c>
      <c r="S29" s="8">
        <v>3533912</v>
      </c>
      <c r="T29" s="8">
        <v>3163459</v>
      </c>
      <c r="U29" s="8"/>
      <c r="V29" s="8">
        <v>6697371</v>
      </c>
      <c r="W29" s="8">
        <v>52614946</v>
      </c>
      <c r="X29" s="8">
        <v>71310000</v>
      </c>
      <c r="Y29" s="8">
        <v>-18695054</v>
      </c>
      <c r="Z29" s="2">
        <v>-26.22</v>
      </c>
      <c r="AA29" s="6">
        <v>71310000</v>
      </c>
    </row>
    <row r="30" spans="1:27" ht="12.75">
      <c r="A30" s="25" t="s">
        <v>54</v>
      </c>
      <c r="B30" s="24"/>
      <c r="C30" s="6">
        <v>1813254</v>
      </c>
      <c r="D30" s="6"/>
      <c r="E30" s="7"/>
      <c r="F30" s="8">
        <v>850213</v>
      </c>
      <c r="G30" s="8">
        <v>332911</v>
      </c>
      <c r="H30" s="8">
        <v>977186</v>
      </c>
      <c r="I30" s="8">
        <v>26099</v>
      </c>
      <c r="J30" s="8">
        <v>1336196</v>
      </c>
      <c r="K30" s="8">
        <v>1148</v>
      </c>
      <c r="L30" s="8">
        <v>11723</v>
      </c>
      <c r="M30" s="8">
        <v>4458</v>
      </c>
      <c r="N30" s="8">
        <v>17329</v>
      </c>
      <c r="O30" s="8">
        <v>1905</v>
      </c>
      <c r="P30" s="8">
        <v>160730</v>
      </c>
      <c r="Q30" s="8">
        <v>8524</v>
      </c>
      <c r="R30" s="8">
        <v>171159</v>
      </c>
      <c r="S30" s="8"/>
      <c r="T30" s="8">
        <v>194600</v>
      </c>
      <c r="U30" s="8"/>
      <c r="V30" s="8">
        <v>194600</v>
      </c>
      <c r="W30" s="8">
        <v>1719284</v>
      </c>
      <c r="X30" s="8">
        <v>850213</v>
      </c>
      <c r="Y30" s="8">
        <v>869071</v>
      </c>
      <c r="Z30" s="2">
        <v>102.22</v>
      </c>
      <c r="AA30" s="6">
        <v>850213</v>
      </c>
    </row>
    <row r="31" spans="1:27" ht="12.75">
      <c r="A31" s="25" t="s">
        <v>55</v>
      </c>
      <c r="B31" s="24"/>
      <c r="C31" s="6">
        <v>13379522</v>
      </c>
      <c r="D31" s="6"/>
      <c r="E31" s="7">
        <v>9963275</v>
      </c>
      <c r="F31" s="8">
        <v>13790235</v>
      </c>
      <c r="G31" s="8">
        <v>382188</v>
      </c>
      <c r="H31" s="8">
        <v>936093</v>
      </c>
      <c r="I31" s="8">
        <v>415584</v>
      </c>
      <c r="J31" s="8">
        <v>1733865</v>
      </c>
      <c r="K31" s="8">
        <v>317957</v>
      </c>
      <c r="L31" s="8">
        <v>159413</v>
      </c>
      <c r="M31" s="8">
        <v>182218</v>
      </c>
      <c r="N31" s="8">
        <v>659588</v>
      </c>
      <c r="O31" s="8">
        <v>287958</v>
      </c>
      <c r="P31" s="8">
        <v>976308</v>
      </c>
      <c r="Q31" s="8">
        <v>1011149</v>
      </c>
      <c r="R31" s="8">
        <v>2275415</v>
      </c>
      <c r="S31" s="8">
        <v>153213</v>
      </c>
      <c r="T31" s="8">
        <v>49122</v>
      </c>
      <c r="U31" s="8"/>
      <c r="V31" s="8">
        <v>202335</v>
      </c>
      <c r="W31" s="8">
        <v>4871203</v>
      </c>
      <c r="X31" s="8">
        <v>13790235</v>
      </c>
      <c r="Y31" s="8">
        <v>-8919032</v>
      </c>
      <c r="Z31" s="2">
        <v>-64.68</v>
      </c>
      <c r="AA31" s="6">
        <v>13790235</v>
      </c>
    </row>
    <row r="32" spans="1:27" ht="12.75">
      <c r="A32" s="25" t="s">
        <v>43</v>
      </c>
      <c r="B32" s="24"/>
      <c r="C32" s="6">
        <v>438596</v>
      </c>
      <c r="D32" s="6"/>
      <c r="E32" s="7"/>
      <c r="F32" s="8"/>
      <c r="G32" s="8"/>
      <c r="H32" s="8"/>
      <c r="I32" s="8"/>
      <c r="J32" s="8"/>
      <c r="K32" s="8">
        <v>-94143</v>
      </c>
      <c r="L32" s="8"/>
      <c r="M32" s="8"/>
      <c r="N32" s="8">
        <v>-94143</v>
      </c>
      <c r="O32" s="8"/>
      <c r="P32" s="8"/>
      <c r="Q32" s="8"/>
      <c r="R32" s="8"/>
      <c r="S32" s="8"/>
      <c r="T32" s="8"/>
      <c r="U32" s="8"/>
      <c r="V32" s="8"/>
      <c r="W32" s="8">
        <v>-94143</v>
      </c>
      <c r="X32" s="8"/>
      <c r="Y32" s="8">
        <v>-94143</v>
      </c>
      <c r="Z32" s="2"/>
      <c r="AA32" s="6"/>
    </row>
    <row r="33" spans="1:27" ht="12.75">
      <c r="A33" s="25" t="s">
        <v>56</v>
      </c>
      <c r="B33" s="24"/>
      <c r="C33" s="6">
        <v>26007488</v>
      </c>
      <c r="D33" s="6"/>
      <c r="E33" s="7">
        <v>9026998</v>
      </c>
      <c r="F33" s="8">
        <v>12120692</v>
      </c>
      <c r="G33" s="8">
        <v>2191563</v>
      </c>
      <c r="H33" s="8">
        <v>1612454</v>
      </c>
      <c r="I33" s="8">
        <v>1831522</v>
      </c>
      <c r="J33" s="8">
        <v>5635539</v>
      </c>
      <c r="K33" s="8">
        <v>626442</v>
      </c>
      <c r="L33" s="8">
        <v>192025</v>
      </c>
      <c r="M33" s="8">
        <v>-71474</v>
      </c>
      <c r="N33" s="8">
        <v>746993</v>
      </c>
      <c r="O33" s="8">
        <v>705269</v>
      </c>
      <c r="P33" s="8">
        <v>447639</v>
      </c>
      <c r="Q33" s="8">
        <v>859315</v>
      </c>
      <c r="R33" s="8">
        <v>2012223</v>
      </c>
      <c r="S33" s="8">
        <v>676949</v>
      </c>
      <c r="T33" s="8">
        <v>332793</v>
      </c>
      <c r="U33" s="8"/>
      <c r="V33" s="8">
        <v>1009742</v>
      </c>
      <c r="W33" s="8">
        <v>9404497</v>
      </c>
      <c r="X33" s="8">
        <v>12120692</v>
      </c>
      <c r="Y33" s="8">
        <v>-2716195</v>
      </c>
      <c r="Z33" s="2">
        <v>-22.41</v>
      </c>
      <c r="AA33" s="6">
        <v>12120692</v>
      </c>
    </row>
    <row r="34" spans="1:27" ht="12.75">
      <c r="A34" s="23" t="s">
        <v>57</v>
      </c>
      <c r="B34" s="29"/>
      <c r="C34" s="6">
        <v>2843218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179284501</v>
      </c>
      <c r="D35" s="33">
        <f>SUM(D24:D34)</f>
        <v>0</v>
      </c>
      <c r="E35" s="34">
        <f t="shared" si="1"/>
        <v>167510000</v>
      </c>
      <c r="F35" s="35">
        <f t="shared" si="1"/>
        <v>198884854</v>
      </c>
      <c r="G35" s="35">
        <f t="shared" si="1"/>
        <v>14045595</v>
      </c>
      <c r="H35" s="35">
        <f t="shared" si="1"/>
        <v>25356775</v>
      </c>
      <c r="I35" s="35">
        <f t="shared" si="1"/>
        <v>15710210</v>
      </c>
      <c r="J35" s="35">
        <f t="shared" si="1"/>
        <v>55112580</v>
      </c>
      <c r="K35" s="35">
        <f t="shared" si="1"/>
        <v>10750992</v>
      </c>
      <c r="L35" s="35">
        <f t="shared" si="1"/>
        <v>12073448</v>
      </c>
      <c r="M35" s="35">
        <f t="shared" si="1"/>
        <v>4040668</v>
      </c>
      <c r="N35" s="35">
        <f t="shared" si="1"/>
        <v>26865108</v>
      </c>
      <c r="O35" s="35">
        <f t="shared" si="1"/>
        <v>10886526</v>
      </c>
      <c r="P35" s="35">
        <f t="shared" si="1"/>
        <v>12097563</v>
      </c>
      <c r="Q35" s="35">
        <f t="shared" si="1"/>
        <v>10166030</v>
      </c>
      <c r="R35" s="35">
        <f t="shared" si="1"/>
        <v>33150119</v>
      </c>
      <c r="S35" s="35">
        <f t="shared" si="1"/>
        <v>10318138</v>
      </c>
      <c r="T35" s="35">
        <f t="shared" si="1"/>
        <v>4200731</v>
      </c>
      <c r="U35" s="35">
        <f t="shared" si="1"/>
        <v>0</v>
      </c>
      <c r="V35" s="35">
        <f t="shared" si="1"/>
        <v>14518869</v>
      </c>
      <c r="W35" s="35">
        <f t="shared" si="1"/>
        <v>129646676</v>
      </c>
      <c r="X35" s="35">
        <f t="shared" si="1"/>
        <v>198884854</v>
      </c>
      <c r="Y35" s="35">
        <f t="shared" si="1"/>
        <v>-69238178</v>
      </c>
      <c r="Z35" s="36">
        <f>+IF(X35&lt;&gt;0,+(Y35/X35)*100,0)</f>
        <v>-34.813197992442404</v>
      </c>
      <c r="AA35" s="33">
        <f>SUM(AA24:AA34)</f>
        <v>198884854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-42943253</v>
      </c>
      <c r="D37" s="46">
        <f>+D21-D35</f>
        <v>0</v>
      </c>
      <c r="E37" s="47">
        <f t="shared" si="2"/>
        <v>6629466</v>
      </c>
      <c r="F37" s="48">
        <f t="shared" si="2"/>
        <v>-39747830</v>
      </c>
      <c r="G37" s="48">
        <f t="shared" si="2"/>
        <v>9168409</v>
      </c>
      <c r="H37" s="48">
        <f t="shared" si="2"/>
        <v>-16169189</v>
      </c>
      <c r="I37" s="48">
        <f t="shared" si="2"/>
        <v>-6201322</v>
      </c>
      <c r="J37" s="48">
        <f t="shared" si="2"/>
        <v>-13202102</v>
      </c>
      <c r="K37" s="48">
        <f t="shared" si="2"/>
        <v>-4060340</v>
      </c>
      <c r="L37" s="48">
        <f t="shared" si="2"/>
        <v>-5705494</v>
      </c>
      <c r="M37" s="48">
        <f t="shared" si="2"/>
        <v>13453113</v>
      </c>
      <c r="N37" s="48">
        <f t="shared" si="2"/>
        <v>3687279</v>
      </c>
      <c r="O37" s="48">
        <f t="shared" si="2"/>
        <v>-3487505</v>
      </c>
      <c r="P37" s="48">
        <f t="shared" si="2"/>
        <v>-6670123</v>
      </c>
      <c r="Q37" s="48">
        <f t="shared" si="2"/>
        <v>5032720</v>
      </c>
      <c r="R37" s="48">
        <f t="shared" si="2"/>
        <v>-5124908</v>
      </c>
      <c r="S37" s="48">
        <f t="shared" si="2"/>
        <v>-6479302</v>
      </c>
      <c r="T37" s="48">
        <f t="shared" si="2"/>
        <v>1080545</v>
      </c>
      <c r="U37" s="48">
        <f t="shared" si="2"/>
        <v>0</v>
      </c>
      <c r="V37" s="48">
        <f t="shared" si="2"/>
        <v>-5398757</v>
      </c>
      <c r="W37" s="48">
        <f t="shared" si="2"/>
        <v>-20038488</v>
      </c>
      <c r="X37" s="48">
        <f>IF(F21=F35,0,X21-X35)</f>
        <v>-33483534</v>
      </c>
      <c r="Y37" s="48">
        <f t="shared" si="2"/>
        <v>13445046</v>
      </c>
      <c r="Z37" s="49">
        <f>+IF(X37&lt;&gt;0,+(Y37/X37)*100,0)</f>
        <v>-40.15420236107694</v>
      </c>
      <c r="AA37" s="46">
        <f>+AA21-AA35</f>
        <v>-39747830</v>
      </c>
    </row>
    <row r="38" spans="1:27" ht="22.5" customHeight="1">
      <c r="A38" s="50" t="s">
        <v>60</v>
      </c>
      <c r="B38" s="29"/>
      <c r="C38" s="6">
        <v>12164000</v>
      </c>
      <c r="D38" s="6"/>
      <c r="E38" s="7">
        <v>17031000</v>
      </c>
      <c r="F38" s="8">
        <v>17031000</v>
      </c>
      <c r="G38" s="8">
        <v>10000000</v>
      </c>
      <c r="H38" s="8"/>
      <c r="I38" s="8">
        <v>2600000</v>
      </c>
      <c r="J38" s="8">
        <v>12600000</v>
      </c>
      <c r="K38" s="8">
        <v>100000</v>
      </c>
      <c r="L38" s="8"/>
      <c r="M38" s="8">
        <v>7000000</v>
      </c>
      <c r="N38" s="8">
        <v>7100000</v>
      </c>
      <c r="O38" s="8"/>
      <c r="P38" s="8"/>
      <c r="Q38" s="8">
        <v>6031000</v>
      </c>
      <c r="R38" s="8">
        <v>6031000</v>
      </c>
      <c r="S38" s="8"/>
      <c r="T38" s="8"/>
      <c r="U38" s="8"/>
      <c r="V38" s="8"/>
      <c r="W38" s="8">
        <v>25731000</v>
      </c>
      <c r="X38" s="8">
        <v>17031000</v>
      </c>
      <c r="Y38" s="8">
        <v>8700000</v>
      </c>
      <c r="Z38" s="2">
        <v>51.08</v>
      </c>
      <c r="AA38" s="6">
        <v>17031000</v>
      </c>
    </row>
    <row r="39" spans="1:27" ht="57" customHeight="1">
      <c r="A39" s="50" t="s">
        <v>61</v>
      </c>
      <c r="B39" s="29"/>
      <c r="C39" s="28">
        <v>283380</v>
      </c>
      <c r="D39" s="28"/>
      <c r="E39" s="7">
        <v>202000</v>
      </c>
      <c r="F39" s="26"/>
      <c r="G39" s="26">
        <v>5667</v>
      </c>
      <c r="H39" s="26">
        <v>2633</v>
      </c>
      <c r="I39" s="26">
        <v>37170</v>
      </c>
      <c r="J39" s="26">
        <v>45470</v>
      </c>
      <c r="K39" s="26">
        <v>100514</v>
      </c>
      <c r="L39" s="26">
        <v>61102</v>
      </c>
      <c r="M39" s="26">
        <v>2633</v>
      </c>
      <c r="N39" s="26">
        <v>164249</v>
      </c>
      <c r="O39" s="26">
        <v>5568</v>
      </c>
      <c r="P39" s="26">
        <v>3861</v>
      </c>
      <c r="Q39" s="26">
        <v>5720</v>
      </c>
      <c r="R39" s="26">
        <v>15149</v>
      </c>
      <c r="S39" s="26">
        <v>3890</v>
      </c>
      <c r="T39" s="26">
        <v>6453</v>
      </c>
      <c r="U39" s="26"/>
      <c r="V39" s="26">
        <v>10343</v>
      </c>
      <c r="W39" s="26">
        <v>235211</v>
      </c>
      <c r="X39" s="26"/>
      <c r="Y39" s="26">
        <v>235211</v>
      </c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-30495873</v>
      </c>
      <c r="D41" s="56">
        <f>SUM(D37:D40)</f>
        <v>0</v>
      </c>
      <c r="E41" s="57">
        <f t="shared" si="3"/>
        <v>23862466</v>
      </c>
      <c r="F41" s="58">
        <f t="shared" si="3"/>
        <v>-22716830</v>
      </c>
      <c r="G41" s="58">
        <f t="shared" si="3"/>
        <v>19174076</v>
      </c>
      <c r="H41" s="58">
        <f t="shared" si="3"/>
        <v>-16166556</v>
      </c>
      <c r="I41" s="58">
        <f t="shared" si="3"/>
        <v>-3564152</v>
      </c>
      <c r="J41" s="58">
        <f t="shared" si="3"/>
        <v>-556632</v>
      </c>
      <c r="K41" s="58">
        <f t="shared" si="3"/>
        <v>-3859826</v>
      </c>
      <c r="L41" s="58">
        <f t="shared" si="3"/>
        <v>-5644392</v>
      </c>
      <c r="M41" s="58">
        <f t="shared" si="3"/>
        <v>20455746</v>
      </c>
      <c r="N41" s="58">
        <f t="shared" si="3"/>
        <v>10951528</v>
      </c>
      <c r="O41" s="58">
        <f t="shared" si="3"/>
        <v>-3481937</v>
      </c>
      <c r="P41" s="58">
        <f t="shared" si="3"/>
        <v>-6666262</v>
      </c>
      <c r="Q41" s="58">
        <f t="shared" si="3"/>
        <v>11069440</v>
      </c>
      <c r="R41" s="58">
        <f t="shared" si="3"/>
        <v>921241</v>
      </c>
      <c r="S41" s="58">
        <f t="shared" si="3"/>
        <v>-6475412</v>
      </c>
      <c r="T41" s="58">
        <f t="shared" si="3"/>
        <v>1086998</v>
      </c>
      <c r="U41" s="58">
        <f t="shared" si="3"/>
        <v>0</v>
      </c>
      <c r="V41" s="58">
        <f t="shared" si="3"/>
        <v>-5388414</v>
      </c>
      <c r="W41" s="58">
        <f t="shared" si="3"/>
        <v>5927723</v>
      </c>
      <c r="X41" s="58">
        <f t="shared" si="3"/>
        <v>-16452534</v>
      </c>
      <c r="Y41" s="58">
        <f t="shared" si="3"/>
        <v>22380257</v>
      </c>
      <c r="Z41" s="59">
        <f>+IF(X41&lt;&gt;0,+(Y41/X41)*100,0)</f>
        <v>-136.0292402374005</v>
      </c>
      <c r="AA41" s="56">
        <f>SUM(AA37:AA40)</f>
        <v>-22716830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-30495873</v>
      </c>
      <c r="D43" s="64">
        <f>+D41-D42</f>
        <v>0</v>
      </c>
      <c r="E43" s="65">
        <f t="shared" si="4"/>
        <v>23862466</v>
      </c>
      <c r="F43" s="66">
        <f t="shared" si="4"/>
        <v>-22716830</v>
      </c>
      <c r="G43" s="66">
        <f t="shared" si="4"/>
        <v>19174076</v>
      </c>
      <c r="H43" s="66">
        <f t="shared" si="4"/>
        <v>-16166556</v>
      </c>
      <c r="I43" s="66">
        <f t="shared" si="4"/>
        <v>-3564152</v>
      </c>
      <c r="J43" s="66">
        <f t="shared" si="4"/>
        <v>-556632</v>
      </c>
      <c r="K43" s="66">
        <f t="shared" si="4"/>
        <v>-3859826</v>
      </c>
      <c r="L43" s="66">
        <f t="shared" si="4"/>
        <v>-5644392</v>
      </c>
      <c r="M43" s="66">
        <f t="shared" si="4"/>
        <v>20455746</v>
      </c>
      <c r="N43" s="66">
        <f t="shared" si="4"/>
        <v>10951528</v>
      </c>
      <c r="O43" s="66">
        <f t="shared" si="4"/>
        <v>-3481937</v>
      </c>
      <c r="P43" s="66">
        <f t="shared" si="4"/>
        <v>-6666262</v>
      </c>
      <c r="Q43" s="66">
        <f t="shared" si="4"/>
        <v>11069440</v>
      </c>
      <c r="R43" s="66">
        <f t="shared" si="4"/>
        <v>921241</v>
      </c>
      <c r="S43" s="66">
        <f t="shared" si="4"/>
        <v>-6475412</v>
      </c>
      <c r="T43" s="66">
        <f t="shared" si="4"/>
        <v>1086998</v>
      </c>
      <c r="U43" s="66">
        <f t="shared" si="4"/>
        <v>0</v>
      </c>
      <c r="V43" s="66">
        <f t="shared" si="4"/>
        <v>-5388414</v>
      </c>
      <c r="W43" s="66">
        <f t="shared" si="4"/>
        <v>5927723</v>
      </c>
      <c r="X43" s="66">
        <f t="shared" si="4"/>
        <v>-16452534</v>
      </c>
      <c r="Y43" s="66">
        <f t="shared" si="4"/>
        <v>22380257</v>
      </c>
      <c r="Z43" s="67">
        <f>+IF(X43&lt;&gt;0,+(Y43/X43)*100,0)</f>
        <v>-136.0292402374005</v>
      </c>
      <c r="AA43" s="64">
        <f>+AA41-AA42</f>
        <v>-22716830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-30495873</v>
      </c>
      <c r="D45" s="56">
        <f>SUM(D43:D44)</f>
        <v>0</v>
      </c>
      <c r="E45" s="57">
        <f t="shared" si="5"/>
        <v>23862466</v>
      </c>
      <c r="F45" s="58">
        <f t="shared" si="5"/>
        <v>-22716830</v>
      </c>
      <c r="G45" s="58">
        <f t="shared" si="5"/>
        <v>19174076</v>
      </c>
      <c r="H45" s="58">
        <f t="shared" si="5"/>
        <v>-16166556</v>
      </c>
      <c r="I45" s="58">
        <f t="shared" si="5"/>
        <v>-3564152</v>
      </c>
      <c r="J45" s="58">
        <f t="shared" si="5"/>
        <v>-556632</v>
      </c>
      <c r="K45" s="58">
        <f t="shared" si="5"/>
        <v>-3859826</v>
      </c>
      <c r="L45" s="58">
        <f t="shared" si="5"/>
        <v>-5644392</v>
      </c>
      <c r="M45" s="58">
        <f t="shared" si="5"/>
        <v>20455746</v>
      </c>
      <c r="N45" s="58">
        <f t="shared" si="5"/>
        <v>10951528</v>
      </c>
      <c r="O45" s="58">
        <f t="shared" si="5"/>
        <v>-3481937</v>
      </c>
      <c r="P45" s="58">
        <f t="shared" si="5"/>
        <v>-6666262</v>
      </c>
      <c r="Q45" s="58">
        <f t="shared" si="5"/>
        <v>11069440</v>
      </c>
      <c r="R45" s="58">
        <f t="shared" si="5"/>
        <v>921241</v>
      </c>
      <c r="S45" s="58">
        <f t="shared" si="5"/>
        <v>-6475412</v>
      </c>
      <c r="T45" s="58">
        <f t="shared" si="5"/>
        <v>1086998</v>
      </c>
      <c r="U45" s="58">
        <f t="shared" si="5"/>
        <v>0</v>
      </c>
      <c r="V45" s="58">
        <f t="shared" si="5"/>
        <v>-5388414</v>
      </c>
      <c r="W45" s="58">
        <f t="shared" si="5"/>
        <v>5927723</v>
      </c>
      <c r="X45" s="58">
        <f t="shared" si="5"/>
        <v>-16452534</v>
      </c>
      <c r="Y45" s="58">
        <f t="shared" si="5"/>
        <v>22380257</v>
      </c>
      <c r="Z45" s="59">
        <f>+IF(X45&lt;&gt;0,+(Y45/X45)*100,0)</f>
        <v>-136.0292402374005</v>
      </c>
      <c r="AA45" s="56">
        <f>SUM(AA43:AA44)</f>
        <v>-22716830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-30495873</v>
      </c>
      <c r="D47" s="71">
        <f>SUM(D45:D46)</f>
        <v>0</v>
      </c>
      <c r="E47" s="72">
        <f t="shared" si="6"/>
        <v>23862466</v>
      </c>
      <c r="F47" s="73">
        <f t="shared" si="6"/>
        <v>-22716830</v>
      </c>
      <c r="G47" s="73">
        <f t="shared" si="6"/>
        <v>19174076</v>
      </c>
      <c r="H47" s="74">
        <f t="shared" si="6"/>
        <v>-16166556</v>
      </c>
      <c r="I47" s="74">
        <f t="shared" si="6"/>
        <v>-3564152</v>
      </c>
      <c r="J47" s="74">
        <f t="shared" si="6"/>
        <v>-556632</v>
      </c>
      <c r="K47" s="74">
        <f t="shared" si="6"/>
        <v>-3859826</v>
      </c>
      <c r="L47" s="74">
        <f t="shared" si="6"/>
        <v>-5644392</v>
      </c>
      <c r="M47" s="73">
        <f t="shared" si="6"/>
        <v>20455746</v>
      </c>
      <c r="N47" s="73">
        <f t="shared" si="6"/>
        <v>10951528</v>
      </c>
      <c r="O47" s="74">
        <f t="shared" si="6"/>
        <v>-3481937</v>
      </c>
      <c r="P47" s="74">
        <f t="shared" si="6"/>
        <v>-6666262</v>
      </c>
      <c r="Q47" s="74">
        <f t="shared" si="6"/>
        <v>11069440</v>
      </c>
      <c r="R47" s="74">
        <f t="shared" si="6"/>
        <v>921241</v>
      </c>
      <c r="S47" s="74">
        <f t="shared" si="6"/>
        <v>-6475412</v>
      </c>
      <c r="T47" s="73">
        <f t="shared" si="6"/>
        <v>1086998</v>
      </c>
      <c r="U47" s="73">
        <f t="shared" si="6"/>
        <v>0</v>
      </c>
      <c r="V47" s="74">
        <f t="shared" si="6"/>
        <v>-5388414</v>
      </c>
      <c r="W47" s="74">
        <f t="shared" si="6"/>
        <v>5927723</v>
      </c>
      <c r="X47" s="74">
        <f t="shared" si="6"/>
        <v>-16452534</v>
      </c>
      <c r="Y47" s="74">
        <f t="shared" si="6"/>
        <v>22380257</v>
      </c>
      <c r="Z47" s="75">
        <f>+IF(X47&lt;&gt;0,+(Y47/X47)*100,0)</f>
        <v>-136.0292402374005</v>
      </c>
      <c r="AA47" s="76">
        <f>SUM(AA45:AA46)</f>
        <v>-22716830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5041679</v>
      </c>
      <c r="D5" s="6"/>
      <c r="E5" s="7">
        <v>6610560</v>
      </c>
      <c r="F5" s="8">
        <v>6610560</v>
      </c>
      <c r="G5" s="8">
        <v>4227643</v>
      </c>
      <c r="H5" s="8">
        <v>224115</v>
      </c>
      <c r="I5" s="8">
        <v>4676008</v>
      </c>
      <c r="J5" s="8">
        <v>9127766</v>
      </c>
      <c r="K5" s="8">
        <v>224246</v>
      </c>
      <c r="L5" s="8">
        <v>224246</v>
      </c>
      <c r="M5" s="8"/>
      <c r="N5" s="8">
        <v>448492</v>
      </c>
      <c r="O5" s="8">
        <v>-467220</v>
      </c>
      <c r="P5" s="8">
        <v>224246</v>
      </c>
      <c r="Q5" s="8">
        <v>234450</v>
      </c>
      <c r="R5" s="8">
        <v>-8524</v>
      </c>
      <c r="S5" s="8">
        <v>224246</v>
      </c>
      <c r="T5" s="8">
        <v>224246</v>
      </c>
      <c r="U5" s="8">
        <v>224805</v>
      </c>
      <c r="V5" s="8">
        <v>673297</v>
      </c>
      <c r="W5" s="8">
        <v>10241031</v>
      </c>
      <c r="X5" s="8">
        <v>6610560</v>
      </c>
      <c r="Y5" s="8">
        <v>3630471</v>
      </c>
      <c r="Z5" s="2">
        <v>54.92</v>
      </c>
      <c r="AA5" s="6">
        <v>6610560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-211</v>
      </c>
      <c r="V6" s="8">
        <v>-211</v>
      </c>
      <c r="W6" s="8">
        <v>-211</v>
      </c>
      <c r="X6" s="8"/>
      <c r="Y6" s="8">
        <v>-211</v>
      </c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61250</v>
      </c>
      <c r="D9" s="6"/>
      <c r="E9" s="7">
        <v>63405</v>
      </c>
      <c r="F9" s="8">
        <v>63405</v>
      </c>
      <c r="G9" s="8">
        <v>6284</v>
      </c>
      <c r="H9" s="8">
        <v>6284</v>
      </c>
      <c r="I9" s="8">
        <v>18851</v>
      </c>
      <c r="J9" s="8">
        <v>31419</v>
      </c>
      <c r="K9" s="8">
        <v>6284</v>
      </c>
      <c r="L9" s="8">
        <v>6284</v>
      </c>
      <c r="M9" s="8"/>
      <c r="N9" s="8">
        <v>12568</v>
      </c>
      <c r="O9" s="8">
        <v>6284</v>
      </c>
      <c r="P9" s="8">
        <v>6284</v>
      </c>
      <c r="Q9" s="8">
        <v>6284</v>
      </c>
      <c r="R9" s="8">
        <v>18852</v>
      </c>
      <c r="S9" s="8">
        <v>6284</v>
      </c>
      <c r="T9" s="8">
        <v>6284</v>
      </c>
      <c r="U9" s="8">
        <v>6284</v>
      </c>
      <c r="V9" s="8">
        <v>18852</v>
      </c>
      <c r="W9" s="8">
        <v>81691</v>
      </c>
      <c r="X9" s="8">
        <v>63405</v>
      </c>
      <c r="Y9" s="8">
        <v>18286</v>
      </c>
      <c r="Z9" s="2">
        <v>28.84</v>
      </c>
      <c r="AA9" s="6">
        <v>63405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126950</v>
      </c>
      <c r="D11" s="6"/>
      <c r="E11" s="7"/>
      <c r="F11" s="8">
        <v>17569</v>
      </c>
      <c r="G11" s="8">
        <v>1843</v>
      </c>
      <c r="H11" s="8">
        <v>3304</v>
      </c>
      <c r="I11" s="8">
        <v>6017</v>
      </c>
      <c r="J11" s="8">
        <v>11164</v>
      </c>
      <c r="K11" s="8">
        <v>1939</v>
      </c>
      <c r="L11" s="8">
        <v>2663</v>
      </c>
      <c r="M11" s="8"/>
      <c r="N11" s="8">
        <v>4602</v>
      </c>
      <c r="O11" s="8">
        <v>1473</v>
      </c>
      <c r="P11" s="8">
        <v>304</v>
      </c>
      <c r="Q11" s="8">
        <v>1071</v>
      </c>
      <c r="R11" s="8">
        <v>2848</v>
      </c>
      <c r="S11" s="8"/>
      <c r="T11" s="8"/>
      <c r="U11" s="8"/>
      <c r="V11" s="8"/>
      <c r="W11" s="8">
        <v>18614</v>
      </c>
      <c r="X11" s="8">
        <v>17569</v>
      </c>
      <c r="Y11" s="8">
        <v>1045</v>
      </c>
      <c r="Z11" s="2">
        <v>5.95</v>
      </c>
      <c r="AA11" s="6">
        <v>17569</v>
      </c>
    </row>
    <row r="12" spans="1:27" ht="12.75">
      <c r="A12" s="25" t="s">
        <v>37</v>
      </c>
      <c r="B12" s="29"/>
      <c r="C12" s="6">
        <v>852616</v>
      </c>
      <c r="D12" s="6"/>
      <c r="E12" s="7">
        <v>900000</v>
      </c>
      <c r="F12" s="8">
        <v>1020000</v>
      </c>
      <c r="G12" s="8">
        <v>13704</v>
      </c>
      <c r="H12" s="8">
        <v>169779</v>
      </c>
      <c r="I12" s="8">
        <v>288842</v>
      </c>
      <c r="J12" s="8">
        <v>472325</v>
      </c>
      <c r="K12" s="8">
        <v>105224</v>
      </c>
      <c r="L12" s="8">
        <v>65972</v>
      </c>
      <c r="M12" s="8"/>
      <c r="N12" s="8">
        <v>171196</v>
      </c>
      <c r="O12" s="8">
        <v>134212</v>
      </c>
      <c r="P12" s="8">
        <v>100581</v>
      </c>
      <c r="Q12" s="8">
        <v>76105</v>
      </c>
      <c r="R12" s="8">
        <v>310898</v>
      </c>
      <c r="S12" s="8">
        <v>68333</v>
      </c>
      <c r="T12" s="8">
        <v>60971</v>
      </c>
      <c r="U12" s="8">
        <v>58596</v>
      </c>
      <c r="V12" s="8">
        <v>187900</v>
      </c>
      <c r="W12" s="8">
        <v>1142319</v>
      </c>
      <c r="X12" s="8">
        <v>1020000</v>
      </c>
      <c r="Y12" s="8">
        <v>122319</v>
      </c>
      <c r="Z12" s="2">
        <v>11.99</v>
      </c>
      <c r="AA12" s="6">
        <v>1020000</v>
      </c>
    </row>
    <row r="13" spans="1:27" ht="12.75">
      <c r="A13" s="23" t="s">
        <v>38</v>
      </c>
      <c r="B13" s="29"/>
      <c r="C13" s="6">
        <v>796676</v>
      </c>
      <c r="D13" s="6"/>
      <c r="E13" s="7">
        <v>869743</v>
      </c>
      <c r="F13" s="8">
        <v>869743</v>
      </c>
      <c r="G13" s="8">
        <v>75912</v>
      </c>
      <c r="H13" s="8">
        <v>104172</v>
      </c>
      <c r="I13" s="8">
        <v>230337</v>
      </c>
      <c r="J13" s="8">
        <v>410421</v>
      </c>
      <c r="K13" s="8">
        <v>83875</v>
      </c>
      <c r="L13" s="8">
        <v>81928</v>
      </c>
      <c r="M13" s="8"/>
      <c r="N13" s="8">
        <v>165803</v>
      </c>
      <c r="O13" s="8">
        <v>79303</v>
      </c>
      <c r="P13" s="8">
        <v>76109</v>
      </c>
      <c r="Q13" s="8">
        <v>78274</v>
      </c>
      <c r="R13" s="8">
        <v>233686</v>
      </c>
      <c r="S13" s="8">
        <v>80198</v>
      </c>
      <c r="T13" s="8">
        <v>79946</v>
      </c>
      <c r="U13" s="8">
        <v>80359</v>
      </c>
      <c r="V13" s="8">
        <v>240503</v>
      </c>
      <c r="W13" s="8">
        <v>1050413</v>
      </c>
      <c r="X13" s="8">
        <v>869743</v>
      </c>
      <c r="Y13" s="8">
        <v>180670</v>
      </c>
      <c r="Z13" s="2">
        <v>20.77</v>
      </c>
      <c r="AA13" s="6">
        <v>869743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500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>
        <v>93298</v>
      </c>
      <c r="D16" s="6"/>
      <c r="E16" s="7">
        <v>53100</v>
      </c>
      <c r="F16" s="8">
        <v>32800</v>
      </c>
      <c r="G16" s="8">
        <v>5186</v>
      </c>
      <c r="H16" s="8">
        <v>7534</v>
      </c>
      <c r="I16" s="8">
        <v>17730</v>
      </c>
      <c r="J16" s="8">
        <v>30450</v>
      </c>
      <c r="K16" s="8">
        <v>11812</v>
      </c>
      <c r="L16" s="8">
        <v>9577</v>
      </c>
      <c r="M16" s="8"/>
      <c r="N16" s="8">
        <v>21389</v>
      </c>
      <c r="O16" s="8">
        <v>8706</v>
      </c>
      <c r="P16" s="8">
        <v>6271</v>
      </c>
      <c r="Q16" s="8">
        <v>3443</v>
      </c>
      <c r="R16" s="8">
        <v>18420</v>
      </c>
      <c r="S16" s="8">
        <v>1478</v>
      </c>
      <c r="T16" s="8">
        <v>2894</v>
      </c>
      <c r="U16" s="8">
        <v>1033</v>
      </c>
      <c r="V16" s="8">
        <v>5405</v>
      </c>
      <c r="W16" s="8">
        <v>75664</v>
      </c>
      <c r="X16" s="8">
        <v>32800</v>
      </c>
      <c r="Y16" s="8">
        <v>42864</v>
      </c>
      <c r="Z16" s="2">
        <v>130.68</v>
      </c>
      <c r="AA16" s="6">
        <v>32800</v>
      </c>
    </row>
    <row r="17" spans="1:27" ht="12.75">
      <c r="A17" s="23" t="s">
        <v>42</v>
      </c>
      <c r="B17" s="29"/>
      <c r="C17" s="6"/>
      <c r="D17" s="6"/>
      <c r="E17" s="7">
        <v>1315000</v>
      </c>
      <c r="F17" s="8">
        <v>40000</v>
      </c>
      <c r="G17" s="8"/>
      <c r="H17" s="8"/>
      <c r="I17" s="8"/>
      <c r="J17" s="8"/>
      <c r="K17" s="8"/>
      <c r="L17" s="8"/>
      <c r="M17" s="8"/>
      <c r="N17" s="8"/>
      <c r="O17" s="8"/>
      <c r="P17" s="8">
        <v>1167</v>
      </c>
      <c r="Q17" s="8">
        <v>4632</v>
      </c>
      <c r="R17" s="8">
        <v>5799</v>
      </c>
      <c r="S17" s="8"/>
      <c r="T17" s="8">
        <v>95</v>
      </c>
      <c r="U17" s="8">
        <v>1042</v>
      </c>
      <c r="V17" s="8">
        <v>1137</v>
      </c>
      <c r="W17" s="8">
        <v>6936</v>
      </c>
      <c r="X17" s="8">
        <v>40000</v>
      </c>
      <c r="Y17" s="8">
        <v>-33064</v>
      </c>
      <c r="Z17" s="2">
        <v>-82.66</v>
      </c>
      <c r="AA17" s="6">
        <v>40000</v>
      </c>
    </row>
    <row r="18" spans="1:27" ht="12.75">
      <c r="A18" s="23" t="s">
        <v>43</v>
      </c>
      <c r="B18" s="29"/>
      <c r="C18" s="6">
        <v>38043649</v>
      </c>
      <c r="D18" s="6"/>
      <c r="E18" s="7">
        <v>41286000</v>
      </c>
      <c r="F18" s="8">
        <v>42286000</v>
      </c>
      <c r="G18" s="8">
        <v>15187545</v>
      </c>
      <c r="H18" s="8">
        <v>1069618</v>
      </c>
      <c r="I18" s="8">
        <v>17023491</v>
      </c>
      <c r="J18" s="8">
        <v>33280654</v>
      </c>
      <c r="K18" s="8">
        <v>325909</v>
      </c>
      <c r="L18" s="8">
        <v>401104</v>
      </c>
      <c r="M18" s="8"/>
      <c r="N18" s="8">
        <v>727013</v>
      </c>
      <c r="O18" s="8">
        <v>325536</v>
      </c>
      <c r="P18" s="8">
        <v>525725</v>
      </c>
      <c r="Q18" s="8">
        <v>9139884</v>
      </c>
      <c r="R18" s="8">
        <v>9991145</v>
      </c>
      <c r="S18" s="8">
        <v>131026</v>
      </c>
      <c r="T18" s="8">
        <v>178407</v>
      </c>
      <c r="U18" s="8">
        <v>461617</v>
      </c>
      <c r="V18" s="8">
        <v>771050</v>
      </c>
      <c r="W18" s="8">
        <v>44769862</v>
      </c>
      <c r="X18" s="8">
        <v>42286000</v>
      </c>
      <c r="Y18" s="8">
        <v>2483862</v>
      </c>
      <c r="Z18" s="2">
        <v>5.87</v>
      </c>
      <c r="AA18" s="6">
        <v>42286000</v>
      </c>
    </row>
    <row r="19" spans="1:27" ht="12.75">
      <c r="A19" s="23" t="s">
        <v>44</v>
      </c>
      <c r="B19" s="29"/>
      <c r="C19" s="6">
        <v>121806</v>
      </c>
      <c r="D19" s="6"/>
      <c r="E19" s="7">
        <v>155100</v>
      </c>
      <c r="F19" s="26">
        <v>113563</v>
      </c>
      <c r="G19" s="26">
        <v>225</v>
      </c>
      <c r="H19" s="26"/>
      <c r="I19" s="26">
        <v>-3087</v>
      </c>
      <c r="J19" s="26">
        <v>-2862</v>
      </c>
      <c r="K19" s="26">
        <v>342</v>
      </c>
      <c r="L19" s="26">
        <v>740</v>
      </c>
      <c r="M19" s="26"/>
      <c r="N19" s="26">
        <v>1082</v>
      </c>
      <c r="O19" s="26">
        <v>247</v>
      </c>
      <c r="P19" s="26">
        <v>-19032</v>
      </c>
      <c r="Q19" s="26">
        <v>17391</v>
      </c>
      <c r="R19" s="26">
        <v>-1394</v>
      </c>
      <c r="S19" s="26"/>
      <c r="T19" s="26">
        <v>4187</v>
      </c>
      <c r="U19" s="26">
        <v>2541</v>
      </c>
      <c r="V19" s="26">
        <v>6728</v>
      </c>
      <c r="W19" s="26">
        <v>3554</v>
      </c>
      <c r="X19" s="26">
        <v>113563</v>
      </c>
      <c r="Y19" s="26">
        <v>-110009</v>
      </c>
      <c r="Z19" s="27">
        <v>-96.87</v>
      </c>
      <c r="AA19" s="28">
        <v>113563</v>
      </c>
    </row>
    <row r="20" spans="1:27" ht="12.75">
      <c r="A20" s="23" t="s">
        <v>45</v>
      </c>
      <c r="B20" s="29"/>
      <c r="C20" s="6">
        <v>-1240000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43897924</v>
      </c>
      <c r="D21" s="33">
        <f t="shared" si="0"/>
        <v>0</v>
      </c>
      <c r="E21" s="34">
        <f t="shared" si="0"/>
        <v>51253408</v>
      </c>
      <c r="F21" s="35">
        <f t="shared" si="0"/>
        <v>51053640</v>
      </c>
      <c r="G21" s="35">
        <f t="shared" si="0"/>
        <v>19518342</v>
      </c>
      <c r="H21" s="35">
        <f t="shared" si="0"/>
        <v>1584806</v>
      </c>
      <c r="I21" s="35">
        <f t="shared" si="0"/>
        <v>22258189</v>
      </c>
      <c r="J21" s="35">
        <f t="shared" si="0"/>
        <v>43361337</v>
      </c>
      <c r="K21" s="35">
        <f t="shared" si="0"/>
        <v>759631</v>
      </c>
      <c r="L21" s="35">
        <f t="shared" si="0"/>
        <v>792514</v>
      </c>
      <c r="M21" s="35">
        <f t="shared" si="0"/>
        <v>0</v>
      </c>
      <c r="N21" s="35">
        <f t="shared" si="0"/>
        <v>1552145</v>
      </c>
      <c r="O21" s="35">
        <f t="shared" si="0"/>
        <v>88541</v>
      </c>
      <c r="P21" s="35">
        <f t="shared" si="0"/>
        <v>921655</v>
      </c>
      <c r="Q21" s="35">
        <f t="shared" si="0"/>
        <v>9561534</v>
      </c>
      <c r="R21" s="35">
        <f t="shared" si="0"/>
        <v>10571730</v>
      </c>
      <c r="S21" s="35">
        <f t="shared" si="0"/>
        <v>511565</v>
      </c>
      <c r="T21" s="35">
        <f t="shared" si="0"/>
        <v>557030</v>
      </c>
      <c r="U21" s="35">
        <f t="shared" si="0"/>
        <v>836066</v>
      </c>
      <c r="V21" s="35">
        <f t="shared" si="0"/>
        <v>1904661</v>
      </c>
      <c r="W21" s="35">
        <f t="shared" si="0"/>
        <v>57389873</v>
      </c>
      <c r="X21" s="35">
        <f t="shared" si="0"/>
        <v>51053640</v>
      </c>
      <c r="Y21" s="35">
        <f t="shared" si="0"/>
        <v>6336233</v>
      </c>
      <c r="Z21" s="36">
        <f>+IF(X21&lt;&gt;0,+(Y21/X21)*100,0)</f>
        <v>12.41093289332553</v>
      </c>
      <c r="AA21" s="33">
        <f>SUM(AA5:AA20)</f>
        <v>51053640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27928648</v>
      </c>
      <c r="D24" s="6"/>
      <c r="E24" s="7">
        <v>28051091</v>
      </c>
      <c r="F24" s="8">
        <v>27584326</v>
      </c>
      <c r="G24" s="8">
        <v>28080</v>
      </c>
      <c r="H24" s="8">
        <v>2353450</v>
      </c>
      <c r="I24" s="8">
        <v>7304889</v>
      </c>
      <c r="J24" s="8">
        <v>9686419</v>
      </c>
      <c r="K24" s="8">
        <v>2424303</v>
      </c>
      <c r="L24" s="8">
        <v>3800131</v>
      </c>
      <c r="M24" s="8"/>
      <c r="N24" s="8">
        <v>6224434</v>
      </c>
      <c r="O24" s="8">
        <v>2442913</v>
      </c>
      <c r="P24" s="8">
        <v>2433270</v>
      </c>
      <c r="Q24" s="8">
        <v>2458681</v>
      </c>
      <c r="R24" s="8">
        <v>7334864</v>
      </c>
      <c r="S24" s="8"/>
      <c r="T24" s="8">
        <v>4950101</v>
      </c>
      <c r="U24" s="8">
        <v>2390673</v>
      </c>
      <c r="V24" s="8">
        <v>7340774</v>
      </c>
      <c r="W24" s="8">
        <v>30586491</v>
      </c>
      <c r="X24" s="8">
        <v>27584326</v>
      </c>
      <c r="Y24" s="8">
        <v>3002165</v>
      </c>
      <c r="Z24" s="2">
        <v>10.88</v>
      </c>
      <c r="AA24" s="6">
        <v>27584326</v>
      </c>
    </row>
    <row r="25" spans="1:27" ht="12.75">
      <c r="A25" s="25" t="s">
        <v>49</v>
      </c>
      <c r="B25" s="24"/>
      <c r="C25" s="6">
        <v>2490359</v>
      </c>
      <c r="D25" s="6"/>
      <c r="E25" s="7">
        <v>4359132</v>
      </c>
      <c r="F25" s="8">
        <v>4359132</v>
      </c>
      <c r="G25" s="8"/>
      <c r="H25" s="8">
        <v>207531</v>
      </c>
      <c r="I25" s="8">
        <v>622591</v>
      </c>
      <c r="J25" s="8">
        <v>830122</v>
      </c>
      <c r="K25" s="8">
        <v>208261</v>
      </c>
      <c r="L25" s="8">
        <v>209831</v>
      </c>
      <c r="M25" s="8"/>
      <c r="N25" s="8">
        <v>418092</v>
      </c>
      <c r="O25" s="8">
        <v>207530</v>
      </c>
      <c r="P25" s="8">
        <v>207530</v>
      </c>
      <c r="Q25" s="8">
        <v>207530</v>
      </c>
      <c r="R25" s="8">
        <v>622590</v>
      </c>
      <c r="S25" s="8"/>
      <c r="T25" s="8">
        <v>490980</v>
      </c>
      <c r="U25" s="8">
        <v>212132</v>
      </c>
      <c r="V25" s="8">
        <v>703112</v>
      </c>
      <c r="W25" s="8">
        <v>2573916</v>
      </c>
      <c r="X25" s="8">
        <v>4359132</v>
      </c>
      <c r="Y25" s="8">
        <v>-1785216</v>
      </c>
      <c r="Z25" s="2">
        <v>-40.95</v>
      </c>
      <c r="AA25" s="6">
        <v>4359132</v>
      </c>
    </row>
    <row r="26" spans="1:27" ht="12.75">
      <c r="A26" s="25" t="s">
        <v>50</v>
      </c>
      <c r="B26" s="24"/>
      <c r="C26" s="6">
        <v>-1815005</v>
      </c>
      <c r="D26" s="6"/>
      <c r="E26" s="7">
        <v>1983168</v>
      </c>
      <c r="F26" s="8">
        <v>1983168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1983168</v>
      </c>
      <c r="Y26" s="8">
        <v>-1983168</v>
      </c>
      <c r="Z26" s="2">
        <v>-100</v>
      </c>
      <c r="AA26" s="6">
        <v>1983168</v>
      </c>
    </row>
    <row r="27" spans="1:27" ht="12.75">
      <c r="A27" s="25" t="s">
        <v>51</v>
      </c>
      <c r="B27" s="24"/>
      <c r="C27" s="6">
        <v>-25077503</v>
      </c>
      <c r="D27" s="6"/>
      <c r="E27" s="7">
        <v>9435100</v>
      </c>
      <c r="F27" s="8">
        <v>9435100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9435100</v>
      </c>
      <c r="Y27" s="8">
        <v>-9435100</v>
      </c>
      <c r="Z27" s="2">
        <v>-100</v>
      </c>
      <c r="AA27" s="6">
        <v>9435100</v>
      </c>
    </row>
    <row r="28" spans="1:27" ht="12.75">
      <c r="A28" s="25" t="s">
        <v>52</v>
      </c>
      <c r="B28" s="24"/>
      <c r="C28" s="6">
        <v>154595</v>
      </c>
      <c r="D28" s="6"/>
      <c r="E28" s="7">
        <v>26689</v>
      </c>
      <c r="F28" s="8">
        <v>26689</v>
      </c>
      <c r="G28" s="8">
        <v>4855</v>
      </c>
      <c r="H28" s="8">
        <v>4387</v>
      </c>
      <c r="I28" s="8">
        <v>13031</v>
      </c>
      <c r="J28" s="8">
        <v>22273</v>
      </c>
      <c r="K28" s="8">
        <v>3439</v>
      </c>
      <c r="L28" s="8">
        <v>8203</v>
      </c>
      <c r="M28" s="8"/>
      <c r="N28" s="8">
        <v>11642</v>
      </c>
      <c r="O28" s="8">
        <v>-8688</v>
      </c>
      <c r="P28" s="8">
        <v>6740</v>
      </c>
      <c r="Q28" s="8">
        <v>1002</v>
      </c>
      <c r="R28" s="8">
        <v>-946</v>
      </c>
      <c r="S28" s="8">
        <v>487</v>
      </c>
      <c r="T28" s="8"/>
      <c r="U28" s="8"/>
      <c r="V28" s="8">
        <v>487</v>
      </c>
      <c r="W28" s="8">
        <v>33456</v>
      </c>
      <c r="X28" s="8">
        <v>26689</v>
      </c>
      <c r="Y28" s="8">
        <v>6767</v>
      </c>
      <c r="Z28" s="2">
        <v>25.36</v>
      </c>
      <c r="AA28" s="6">
        <v>26689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/>
      <c r="D30" s="6"/>
      <c r="E30" s="7">
        <v>103000</v>
      </c>
      <c r="F30" s="8">
        <v>137450</v>
      </c>
      <c r="G30" s="8"/>
      <c r="H30" s="8"/>
      <c r="I30" s="8">
        <v>8450</v>
      </c>
      <c r="J30" s="8">
        <v>8450</v>
      </c>
      <c r="K30" s="8">
        <v>21697</v>
      </c>
      <c r="L30" s="8"/>
      <c r="M30" s="8"/>
      <c r="N30" s="8">
        <v>21697</v>
      </c>
      <c r="O30" s="8"/>
      <c r="P30" s="8"/>
      <c r="Q30" s="8"/>
      <c r="R30" s="8"/>
      <c r="S30" s="8"/>
      <c r="T30" s="8">
        <v>19489</v>
      </c>
      <c r="U30" s="8">
        <v>13394</v>
      </c>
      <c r="V30" s="8">
        <v>32883</v>
      </c>
      <c r="W30" s="8">
        <v>63030</v>
      </c>
      <c r="X30" s="8">
        <v>137450</v>
      </c>
      <c r="Y30" s="8">
        <v>-74420</v>
      </c>
      <c r="Z30" s="2">
        <v>-54.14</v>
      </c>
      <c r="AA30" s="6">
        <v>137450</v>
      </c>
    </row>
    <row r="31" spans="1:27" ht="12.75">
      <c r="A31" s="25" t="s">
        <v>55</v>
      </c>
      <c r="B31" s="24"/>
      <c r="C31" s="6">
        <v>5944609</v>
      </c>
      <c r="D31" s="6"/>
      <c r="E31" s="7">
        <v>5690731</v>
      </c>
      <c r="F31" s="8">
        <v>7240499</v>
      </c>
      <c r="G31" s="8">
        <v>238944</v>
      </c>
      <c r="H31" s="8">
        <v>1464422</v>
      </c>
      <c r="I31" s="8">
        <v>1727393</v>
      </c>
      <c r="J31" s="8">
        <v>3430759</v>
      </c>
      <c r="K31" s="8">
        <v>516819</v>
      </c>
      <c r="L31" s="8">
        <v>269769</v>
      </c>
      <c r="M31" s="8"/>
      <c r="N31" s="8">
        <v>786588</v>
      </c>
      <c r="O31" s="8">
        <v>333825</v>
      </c>
      <c r="P31" s="8">
        <v>304553</v>
      </c>
      <c r="Q31" s="8">
        <v>932277</v>
      </c>
      <c r="R31" s="8">
        <v>1570655</v>
      </c>
      <c r="S31" s="8">
        <v>129230</v>
      </c>
      <c r="T31" s="8">
        <v>284483</v>
      </c>
      <c r="U31" s="8">
        <v>-104845</v>
      </c>
      <c r="V31" s="8">
        <v>308868</v>
      </c>
      <c r="W31" s="8">
        <v>6096870</v>
      </c>
      <c r="X31" s="8">
        <v>7240499</v>
      </c>
      <c r="Y31" s="8">
        <v>-1143629</v>
      </c>
      <c r="Z31" s="2">
        <v>-15.79</v>
      </c>
      <c r="AA31" s="6">
        <v>7240499</v>
      </c>
    </row>
    <row r="32" spans="1:27" ht="12.75">
      <c r="A32" s="25" t="s">
        <v>43</v>
      </c>
      <c r="B32" s="24"/>
      <c r="C32" s="6">
        <v>637319</v>
      </c>
      <c r="D32" s="6"/>
      <c r="E32" s="7">
        <v>210422</v>
      </c>
      <c r="F32" s="8">
        <v>210422</v>
      </c>
      <c r="G32" s="8"/>
      <c r="H32" s="8">
        <v>117687</v>
      </c>
      <c r="I32" s="8">
        <v>134347</v>
      </c>
      <c r="J32" s="8">
        <v>252034</v>
      </c>
      <c r="K32" s="8">
        <v>21354</v>
      </c>
      <c r="L32" s="8"/>
      <c r="M32" s="8"/>
      <c r="N32" s="8">
        <v>21354</v>
      </c>
      <c r="O32" s="8"/>
      <c r="P32" s="8">
        <v>-139041</v>
      </c>
      <c r="Q32" s="8"/>
      <c r="R32" s="8">
        <v>-139041</v>
      </c>
      <c r="S32" s="8"/>
      <c r="T32" s="8"/>
      <c r="U32" s="8"/>
      <c r="V32" s="8"/>
      <c r="W32" s="8">
        <v>134347</v>
      </c>
      <c r="X32" s="8">
        <v>210422</v>
      </c>
      <c r="Y32" s="8">
        <v>-76075</v>
      </c>
      <c r="Z32" s="2">
        <v>-36.15</v>
      </c>
      <c r="AA32" s="6">
        <v>210422</v>
      </c>
    </row>
    <row r="33" spans="1:27" ht="12.75">
      <c r="A33" s="25" t="s">
        <v>56</v>
      </c>
      <c r="B33" s="24"/>
      <c r="C33" s="6">
        <v>9745364</v>
      </c>
      <c r="D33" s="6"/>
      <c r="E33" s="7">
        <v>8848733</v>
      </c>
      <c r="F33" s="8">
        <v>9198297</v>
      </c>
      <c r="G33" s="8">
        <v>395330</v>
      </c>
      <c r="H33" s="8">
        <v>1226866</v>
      </c>
      <c r="I33" s="8">
        <v>2742327</v>
      </c>
      <c r="J33" s="8">
        <v>4364523</v>
      </c>
      <c r="K33" s="8">
        <v>652558</v>
      </c>
      <c r="L33" s="8">
        <v>432856</v>
      </c>
      <c r="M33" s="8"/>
      <c r="N33" s="8">
        <v>1085414</v>
      </c>
      <c r="O33" s="8">
        <v>-288470</v>
      </c>
      <c r="P33" s="8">
        <v>1964881</v>
      </c>
      <c r="Q33" s="8">
        <v>255292</v>
      </c>
      <c r="R33" s="8">
        <v>1931703</v>
      </c>
      <c r="S33" s="8">
        <v>468424</v>
      </c>
      <c r="T33" s="8">
        <v>609957</v>
      </c>
      <c r="U33" s="8">
        <v>1236757</v>
      </c>
      <c r="V33" s="8">
        <v>2315138</v>
      </c>
      <c r="W33" s="8">
        <v>9696778</v>
      </c>
      <c r="X33" s="8">
        <v>9198297</v>
      </c>
      <c r="Y33" s="8">
        <v>498481</v>
      </c>
      <c r="Z33" s="2">
        <v>5.42</v>
      </c>
      <c r="AA33" s="6">
        <v>9198297</v>
      </c>
    </row>
    <row r="34" spans="1:27" ht="12.75">
      <c r="A34" s="23" t="s">
        <v>57</v>
      </c>
      <c r="B34" s="29"/>
      <c r="C34" s="6">
        <v>-416046</v>
      </c>
      <c r="D34" s="6"/>
      <c r="E34" s="7"/>
      <c r="F34" s="8"/>
      <c r="G34" s="8">
        <v>6298</v>
      </c>
      <c r="H34" s="8">
        <v>1488</v>
      </c>
      <c r="I34" s="8">
        <v>8261</v>
      </c>
      <c r="J34" s="8">
        <v>16047</v>
      </c>
      <c r="K34" s="8">
        <v>-8261</v>
      </c>
      <c r="L34" s="8">
        <v>5430</v>
      </c>
      <c r="M34" s="8"/>
      <c r="N34" s="8">
        <v>-2831</v>
      </c>
      <c r="O34" s="8">
        <v>4130</v>
      </c>
      <c r="P34" s="8">
        <v>9253</v>
      </c>
      <c r="Q34" s="8">
        <v>5197</v>
      </c>
      <c r="R34" s="8">
        <v>18580</v>
      </c>
      <c r="S34" s="8"/>
      <c r="T34" s="8"/>
      <c r="U34" s="8">
        <v>-24010</v>
      </c>
      <c r="V34" s="8">
        <v>-24010</v>
      </c>
      <c r="W34" s="8">
        <v>7786</v>
      </c>
      <c r="X34" s="8"/>
      <c r="Y34" s="8">
        <v>7786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19592340</v>
      </c>
      <c r="D35" s="33">
        <f>SUM(D24:D34)</f>
        <v>0</v>
      </c>
      <c r="E35" s="34">
        <f t="shared" si="1"/>
        <v>58708066</v>
      </c>
      <c r="F35" s="35">
        <f t="shared" si="1"/>
        <v>60175083</v>
      </c>
      <c r="G35" s="35">
        <f t="shared" si="1"/>
        <v>673507</v>
      </c>
      <c r="H35" s="35">
        <f t="shared" si="1"/>
        <v>5375831</v>
      </c>
      <c r="I35" s="35">
        <f t="shared" si="1"/>
        <v>12561289</v>
      </c>
      <c r="J35" s="35">
        <f t="shared" si="1"/>
        <v>18610627</v>
      </c>
      <c r="K35" s="35">
        <f t="shared" si="1"/>
        <v>3840170</v>
      </c>
      <c r="L35" s="35">
        <f t="shared" si="1"/>
        <v>4726220</v>
      </c>
      <c r="M35" s="35">
        <f t="shared" si="1"/>
        <v>0</v>
      </c>
      <c r="N35" s="35">
        <f t="shared" si="1"/>
        <v>8566390</v>
      </c>
      <c r="O35" s="35">
        <f t="shared" si="1"/>
        <v>2691240</v>
      </c>
      <c r="P35" s="35">
        <f t="shared" si="1"/>
        <v>4787186</v>
      </c>
      <c r="Q35" s="35">
        <f t="shared" si="1"/>
        <v>3859979</v>
      </c>
      <c r="R35" s="35">
        <f t="shared" si="1"/>
        <v>11338405</v>
      </c>
      <c r="S35" s="35">
        <f t="shared" si="1"/>
        <v>598141</v>
      </c>
      <c r="T35" s="35">
        <f t="shared" si="1"/>
        <v>6355010</v>
      </c>
      <c r="U35" s="35">
        <f t="shared" si="1"/>
        <v>3724101</v>
      </c>
      <c r="V35" s="35">
        <f t="shared" si="1"/>
        <v>10677252</v>
      </c>
      <c r="W35" s="35">
        <f t="shared" si="1"/>
        <v>49192674</v>
      </c>
      <c r="X35" s="35">
        <f t="shared" si="1"/>
        <v>60175083</v>
      </c>
      <c r="Y35" s="35">
        <f t="shared" si="1"/>
        <v>-10982409</v>
      </c>
      <c r="Z35" s="36">
        <f>+IF(X35&lt;&gt;0,+(Y35/X35)*100,0)</f>
        <v>-18.250758374525216</v>
      </c>
      <c r="AA35" s="33">
        <f>SUM(AA24:AA34)</f>
        <v>60175083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24305584</v>
      </c>
      <c r="D37" s="46">
        <f>+D21-D35</f>
        <v>0</v>
      </c>
      <c r="E37" s="47">
        <f t="shared" si="2"/>
        <v>-7454658</v>
      </c>
      <c r="F37" s="48">
        <f t="shared" si="2"/>
        <v>-9121443</v>
      </c>
      <c r="G37" s="48">
        <f t="shared" si="2"/>
        <v>18844835</v>
      </c>
      <c r="H37" s="48">
        <f t="shared" si="2"/>
        <v>-3791025</v>
      </c>
      <c r="I37" s="48">
        <f t="shared" si="2"/>
        <v>9696900</v>
      </c>
      <c r="J37" s="48">
        <f t="shared" si="2"/>
        <v>24750710</v>
      </c>
      <c r="K37" s="48">
        <f t="shared" si="2"/>
        <v>-3080539</v>
      </c>
      <c r="L37" s="48">
        <f t="shared" si="2"/>
        <v>-3933706</v>
      </c>
      <c r="M37" s="48">
        <f t="shared" si="2"/>
        <v>0</v>
      </c>
      <c r="N37" s="48">
        <f t="shared" si="2"/>
        <v>-7014245</v>
      </c>
      <c r="O37" s="48">
        <f t="shared" si="2"/>
        <v>-2602699</v>
      </c>
      <c r="P37" s="48">
        <f t="shared" si="2"/>
        <v>-3865531</v>
      </c>
      <c r="Q37" s="48">
        <f t="shared" si="2"/>
        <v>5701555</v>
      </c>
      <c r="R37" s="48">
        <f t="shared" si="2"/>
        <v>-766675</v>
      </c>
      <c r="S37" s="48">
        <f t="shared" si="2"/>
        <v>-86576</v>
      </c>
      <c r="T37" s="48">
        <f t="shared" si="2"/>
        <v>-5797980</v>
      </c>
      <c r="U37" s="48">
        <f t="shared" si="2"/>
        <v>-2888035</v>
      </c>
      <c r="V37" s="48">
        <f t="shared" si="2"/>
        <v>-8772591</v>
      </c>
      <c r="W37" s="48">
        <f t="shared" si="2"/>
        <v>8197199</v>
      </c>
      <c r="X37" s="48">
        <f>IF(F21=F35,0,X21-X35)</f>
        <v>-9121443</v>
      </c>
      <c r="Y37" s="48">
        <f t="shared" si="2"/>
        <v>17318642</v>
      </c>
      <c r="Z37" s="49">
        <f>+IF(X37&lt;&gt;0,+(Y37/X37)*100,0)</f>
        <v>-189.86734883943254</v>
      </c>
      <c r="AA37" s="46">
        <f>+AA21-AA35</f>
        <v>-9121443</v>
      </c>
    </row>
    <row r="38" spans="1:27" ht="22.5" customHeight="1">
      <c r="A38" s="50" t="s">
        <v>60</v>
      </c>
      <c r="B38" s="29"/>
      <c r="C38" s="6">
        <v>13730999</v>
      </c>
      <c r="D38" s="6"/>
      <c r="E38" s="7">
        <v>11719000</v>
      </c>
      <c r="F38" s="8">
        <v>12573000</v>
      </c>
      <c r="G38" s="8">
        <v>88661</v>
      </c>
      <c r="H38" s="8">
        <v>1304973</v>
      </c>
      <c r="I38" s="8">
        <v>2089099</v>
      </c>
      <c r="J38" s="8">
        <v>3482733</v>
      </c>
      <c r="K38" s="8">
        <v>1936542</v>
      </c>
      <c r="L38" s="8">
        <v>1800994</v>
      </c>
      <c r="M38" s="8"/>
      <c r="N38" s="8">
        <v>3737536</v>
      </c>
      <c r="O38" s="8">
        <v>415257</v>
      </c>
      <c r="P38" s="8">
        <v>1414310</v>
      </c>
      <c r="Q38" s="8">
        <v>1389482</v>
      </c>
      <c r="R38" s="8">
        <v>3219049</v>
      </c>
      <c r="S38" s="8"/>
      <c r="T38" s="8">
        <v>854000</v>
      </c>
      <c r="U38" s="8">
        <v>1939403</v>
      </c>
      <c r="V38" s="8">
        <v>2793403</v>
      </c>
      <c r="W38" s="8">
        <v>13232721</v>
      </c>
      <c r="X38" s="8">
        <v>12573000</v>
      </c>
      <c r="Y38" s="8">
        <v>659721</v>
      </c>
      <c r="Z38" s="2">
        <v>5.25</v>
      </c>
      <c r="AA38" s="6">
        <v>12573000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38036583</v>
      </c>
      <c r="D41" s="56">
        <f>SUM(D37:D40)</f>
        <v>0</v>
      </c>
      <c r="E41" s="57">
        <f t="shared" si="3"/>
        <v>4264342</v>
      </c>
      <c r="F41" s="58">
        <f t="shared" si="3"/>
        <v>3451557</v>
      </c>
      <c r="G41" s="58">
        <f t="shared" si="3"/>
        <v>18933496</v>
      </c>
      <c r="H41" s="58">
        <f t="shared" si="3"/>
        <v>-2486052</v>
      </c>
      <c r="I41" s="58">
        <f t="shared" si="3"/>
        <v>11785999</v>
      </c>
      <c r="J41" s="58">
        <f t="shared" si="3"/>
        <v>28233443</v>
      </c>
      <c r="K41" s="58">
        <f t="shared" si="3"/>
        <v>-1143997</v>
      </c>
      <c r="L41" s="58">
        <f t="shared" si="3"/>
        <v>-2132712</v>
      </c>
      <c r="M41" s="58">
        <f t="shared" si="3"/>
        <v>0</v>
      </c>
      <c r="N41" s="58">
        <f t="shared" si="3"/>
        <v>-3276709</v>
      </c>
      <c r="O41" s="58">
        <f t="shared" si="3"/>
        <v>-2187442</v>
      </c>
      <c r="P41" s="58">
        <f t="shared" si="3"/>
        <v>-2451221</v>
      </c>
      <c r="Q41" s="58">
        <f t="shared" si="3"/>
        <v>7091037</v>
      </c>
      <c r="R41" s="58">
        <f t="shared" si="3"/>
        <v>2452374</v>
      </c>
      <c r="S41" s="58">
        <f t="shared" si="3"/>
        <v>-86576</v>
      </c>
      <c r="T41" s="58">
        <f t="shared" si="3"/>
        <v>-4943980</v>
      </c>
      <c r="U41" s="58">
        <f t="shared" si="3"/>
        <v>-948632</v>
      </c>
      <c r="V41" s="58">
        <f t="shared" si="3"/>
        <v>-5979188</v>
      </c>
      <c r="W41" s="58">
        <f t="shared" si="3"/>
        <v>21429920</v>
      </c>
      <c r="X41" s="58">
        <f t="shared" si="3"/>
        <v>3451557</v>
      </c>
      <c r="Y41" s="58">
        <f t="shared" si="3"/>
        <v>17978363</v>
      </c>
      <c r="Z41" s="59">
        <f>+IF(X41&lt;&gt;0,+(Y41/X41)*100,0)</f>
        <v>520.8768970061917</v>
      </c>
      <c r="AA41" s="56">
        <f>SUM(AA37:AA40)</f>
        <v>3451557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38036583</v>
      </c>
      <c r="D43" s="64">
        <f>+D41-D42</f>
        <v>0</v>
      </c>
      <c r="E43" s="65">
        <f t="shared" si="4"/>
        <v>4264342</v>
      </c>
      <c r="F43" s="66">
        <f t="shared" si="4"/>
        <v>3451557</v>
      </c>
      <c r="G43" s="66">
        <f t="shared" si="4"/>
        <v>18933496</v>
      </c>
      <c r="H43" s="66">
        <f t="shared" si="4"/>
        <v>-2486052</v>
      </c>
      <c r="I43" s="66">
        <f t="shared" si="4"/>
        <v>11785999</v>
      </c>
      <c r="J43" s="66">
        <f t="shared" si="4"/>
        <v>28233443</v>
      </c>
      <c r="K43" s="66">
        <f t="shared" si="4"/>
        <v>-1143997</v>
      </c>
      <c r="L43" s="66">
        <f t="shared" si="4"/>
        <v>-2132712</v>
      </c>
      <c r="M43" s="66">
        <f t="shared" si="4"/>
        <v>0</v>
      </c>
      <c r="N43" s="66">
        <f t="shared" si="4"/>
        <v>-3276709</v>
      </c>
      <c r="O43" s="66">
        <f t="shared" si="4"/>
        <v>-2187442</v>
      </c>
      <c r="P43" s="66">
        <f t="shared" si="4"/>
        <v>-2451221</v>
      </c>
      <c r="Q43" s="66">
        <f t="shared" si="4"/>
        <v>7091037</v>
      </c>
      <c r="R43" s="66">
        <f t="shared" si="4"/>
        <v>2452374</v>
      </c>
      <c r="S43" s="66">
        <f t="shared" si="4"/>
        <v>-86576</v>
      </c>
      <c r="T43" s="66">
        <f t="shared" si="4"/>
        <v>-4943980</v>
      </c>
      <c r="U43" s="66">
        <f t="shared" si="4"/>
        <v>-948632</v>
      </c>
      <c r="V43" s="66">
        <f t="shared" si="4"/>
        <v>-5979188</v>
      </c>
      <c r="W43" s="66">
        <f t="shared" si="4"/>
        <v>21429920</v>
      </c>
      <c r="X43" s="66">
        <f t="shared" si="4"/>
        <v>3451557</v>
      </c>
      <c r="Y43" s="66">
        <f t="shared" si="4"/>
        <v>17978363</v>
      </c>
      <c r="Z43" s="67">
        <f>+IF(X43&lt;&gt;0,+(Y43/X43)*100,0)</f>
        <v>520.8768970061917</v>
      </c>
      <c r="AA43" s="64">
        <f>+AA41-AA42</f>
        <v>3451557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38036583</v>
      </c>
      <c r="D45" s="56">
        <f>SUM(D43:D44)</f>
        <v>0</v>
      </c>
      <c r="E45" s="57">
        <f t="shared" si="5"/>
        <v>4264342</v>
      </c>
      <c r="F45" s="58">
        <f t="shared" si="5"/>
        <v>3451557</v>
      </c>
      <c r="G45" s="58">
        <f t="shared" si="5"/>
        <v>18933496</v>
      </c>
      <c r="H45" s="58">
        <f t="shared" si="5"/>
        <v>-2486052</v>
      </c>
      <c r="I45" s="58">
        <f t="shared" si="5"/>
        <v>11785999</v>
      </c>
      <c r="J45" s="58">
        <f t="shared" si="5"/>
        <v>28233443</v>
      </c>
      <c r="K45" s="58">
        <f t="shared" si="5"/>
        <v>-1143997</v>
      </c>
      <c r="L45" s="58">
        <f t="shared" si="5"/>
        <v>-2132712</v>
      </c>
      <c r="M45" s="58">
        <f t="shared" si="5"/>
        <v>0</v>
      </c>
      <c r="N45" s="58">
        <f t="shared" si="5"/>
        <v>-3276709</v>
      </c>
      <c r="O45" s="58">
        <f t="shared" si="5"/>
        <v>-2187442</v>
      </c>
      <c r="P45" s="58">
        <f t="shared" si="5"/>
        <v>-2451221</v>
      </c>
      <c r="Q45" s="58">
        <f t="shared" si="5"/>
        <v>7091037</v>
      </c>
      <c r="R45" s="58">
        <f t="shared" si="5"/>
        <v>2452374</v>
      </c>
      <c r="S45" s="58">
        <f t="shared" si="5"/>
        <v>-86576</v>
      </c>
      <c r="T45" s="58">
        <f t="shared" si="5"/>
        <v>-4943980</v>
      </c>
      <c r="U45" s="58">
        <f t="shared" si="5"/>
        <v>-948632</v>
      </c>
      <c r="V45" s="58">
        <f t="shared" si="5"/>
        <v>-5979188</v>
      </c>
      <c r="W45" s="58">
        <f t="shared" si="5"/>
        <v>21429920</v>
      </c>
      <c r="X45" s="58">
        <f t="shared" si="5"/>
        <v>3451557</v>
      </c>
      <c r="Y45" s="58">
        <f t="shared" si="5"/>
        <v>17978363</v>
      </c>
      <c r="Z45" s="59">
        <f>+IF(X45&lt;&gt;0,+(Y45/X45)*100,0)</f>
        <v>520.8768970061917</v>
      </c>
      <c r="AA45" s="56">
        <f>SUM(AA43:AA44)</f>
        <v>3451557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38036583</v>
      </c>
      <c r="D47" s="71">
        <f>SUM(D45:D46)</f>
        <v>0</v>
      </c>
      <c r="E47" s="72">
        <f t="shared" si="6"/>
        <v>4264342</v>
      </c>
      <c r="F47" s="73">
        <f t="shared" si="6"/>
        <v>3451557</v>
      </c>
      <c r="G47" s="73">
        <f t="shared" si="6"/>
        <v>18933496</v>
      </c>
      <c r="H47" s="74">
        <f t="shared" si="6"/>
        <v>-2486052</v>
      </c>
      <c r="I47" s="74">
        <f t="shared" si="6"/>
        <v>11785999</v>
      </c>
      <c r="J47" s="74">
        <f t="shared" si="6"/>
        <v>28233443</v>
      </c>
      <c r="K47" s="74">
        <f t="shared" si="6"/>
        <v>-1143997</v>
      </c>
      <c r="L47" s="74">
        <f t="shared" si="6"/>
        <v>-2132712</v>
      </c>
      <c r="M47" s="73">
        <f t="shared" si="6"/>
        <v>0</v>
      </c>
      <c r="N47" s="73">
        <f t="shared" si="6"/>
        <v>-3276709</v>
      </c>
      <c r="O47" s="74">
        <f t="shared" si="6"/>
        <v>-2187442</v>
      </c>
      <c r="P47" s="74">
        <f t="shared" si="6"/>
        <v>-2451221</v>
      </c>
      <c r="Q47" s="74">
        <f t="shared" si="6"/>
        <v>7091037</v>
      </c>
      <c r="R47" s="74">
        <f t="shared" si="6"/>
        <v>2452374</v>
      </c>
      <c r="S47" s="74">
        <f t="shared" si="6"/>
        <v>-86576</v>
      </c>
      <c r="T47" s="73">
        <f t="shared" si="6"/>
        <v>-4943980</v>
      </c>
      <c r="U47" s="73">
        <f t="shared" si="6"/>
        <v>-948632</v>
      </c>
      <c r="V47" s="74">
        <f t="shared" si="6"/>
        <v>-5979188</v>
      </c>
      <c r="W47" s="74">
        <f t="shared" si="6"/>
        <v>21429920</v>
      </c>
      <c r="X47" s="74">
        <f t="shared" si="6"/>
        <v>3451557</v>
      </c>
      <c r="Y47" s="74">
        <f t="shared" si="6"/>
        <v>17978363</v>
      </c>
      <c r="Z47" s="75">
        <f>+IF(X47&lt;&gt;0,+(Y47/X47)*100,0)</f>
        <v>520.8768970061917</v>
      </c>
      <c r="AA47" s="76">
        <f>SUM(AA45:AA46)</f>
        <v>3451557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1200771539</v>
      </c>
      <c r="F5" s="8">
        <v>1200771539</v>
      </c>
      <c r="G5" s="8">
        <v>104675351</v>
      </c>
      <c r="H5" s="8">
        <v>86444715</v>
      </c>
      <c r="I5" s="8">
        <v>103003138</v>
      </c>
      <c r="J5" s="8">
        <v>294123204</v>
      </c>
      <c r="K5" s="8">
        <v>-1635553</v>
      </c>
      <c r="L5" s="8"/>
      <c r="M5" s="8"/>
      <c r="N5" s="8">
        <v>-1635553</v>
      </c>
      <c r="O5" s="8"/>
      <c r="P5" s="8"/>
      <c r="Q5" s="8"/>
      <c r="R5" s="8"/>
      <c r="S5" s="8">
        <v>88376785</v>
      </c>
      <c r="T5" s="8">
        <v>93179872</v>
      </c>
      <c r="U5" s="8">
        <v>90268000</v>
      </c>
      <c r="V5" s="8">
        <v>271824657</v>
      </c>
      <c r="W5" s="8">
        <v>564312308</v>
      </c>
      <c r="X5" s="8">
        <v>1200771540</v>
      </c>
      <c r="Y5" s="8">
        <v>-636459232</v>
      </c>
      <c r="Z5" s="2">
        <v>-53</v>
      </c>
      <c r="AA5" s="6">
        <v>1200771539</v>
      </c>
    </row>
    <row r="6" spans="1:27" ht="12.75">
      <c r="A6" s="23" t="s">
        <v>32</v>
      </c>
      <c r="B6" s="24"/>
      <c r="C6" s="6"/>
      <c r="D6" s="6"/>
      <c r="E6" s="7">
        <v>2417937960</v>
      </c>
      <c r="F6" s="8">
        <v>2417937960</v>
      </c>
      <c r="G6" s="8">
        <v>205149651</v>
      </c>
      <c r="H6" s="8">
        <v>235881586</v>
      </c>
      <c r="I6" s="8">
        <v>215778113</v>
      </c>
      <c r="J6" s="8">
        <v>656809350</v>
      </c>
      <c r="K6" s="8">
        <v>-13303848</v>
      </c>
      <c r="L6" s="8"/>
      <c r="M6" s="8"/>
      <c r="N6" s="8">
        <v>-13303848</v>
      </c>
      <c r="O6" s="8"/>
      <c r="P6" s="8"/>
      <c r="Q6" s="8"/>
      <c r="R6" s="8"/>
      <c r="S6" s="8">
        <v>177960233</v>
      </c>
      <c r="T6" s="8">
        <v>187631986</v>
      </c>
      <c r="U6" s="8">
        <v>181768487</v>
      </c>
      <c r="V6" s="8">
        <v>547360706</v>
      </c>
      <c r="W6" s="8">
        <v>1190866208</v>
      </c>
      <c r="X6" s="8">
        <v>2417937960</v>
      </c>
      <c r="Y6" s="8">
        <v>-1227071752</v>
      </c>
      <c r="Z6" s="2">
        <v>-50.75</v>
      </c>
      <c r="AA6" s="6">
        <v>2417937960</v>
      </c>
    </row>
    <row r="7" spans="1:27" ht="12.75">
      <c r="A7" s="25" t="s">
        <v>33</v>
      </c>
      <c r="B7" s="24"/>
      <c r="C7" s="6"/>
      <c r="D7" s="6"/>
      <c r="E7" s="7">
        <v>662966142</v>
      </c>
      <c r="F7" s="8">
        <v>662966142</v>
      </c>
      <c r="G7" s="8">
        <v>53599522</v>
      </c>
      <c r="H7" s="8">
        <v>90834651</v>
      </c>
      <c r="I7" s="8">
        <v>35846746</v>
      </c>
      <c r="J7" s="8">
        <v>180280919</v>
      </c>
      <c r="K7" s="8">
        <v>-6390294</v>
      </c>
      <c r="L7" s="8"/>
      <c r="M7" s="8"/>
      <c r="N7" s="8">
        <v>-6390294</v>
      </c>
      <c r="O7" s="8"/>
      <c r="P7" s="8"/>
      <c r="Q7" s="8"/>
      <c r="R7" s="8"/>
      <c r="S7" s="8">
        <v>48794309</v>
      </c>
      <c r="T7" s="8">
        <v>51446173</v>
      </c>
      <c r="U7" s="8">
        <v>49838480</v>
      </c>
      <c r="V7" s="8">
        <v>150078962</v>
      </c>
      <c r="W7" s="8">
        <v>323969587</v>
      </c>
      <c r="X7" s="8">
        <v>662966148</v>
      </c>
      <c r="Y7" s="8">
        <v>-338996561</v>
      </c>
      <c r="Z7" s="2">
        <v>-51.13</v>
      </c>
      <c r="AA7" s="6">
        <v>662966142</v>
      </c>
    </row>
    <row r="8" spans="1:27" ht="12.75">
      <c r="A8" s="25" t="s">
        <v>34</v>
      </c>
      <c r="B8" s="24"/>
      <c r="C8" s="6"/>
      <c r="D8" s="6"/>
      <c r="E8" s="7">
        <v>145475358</v>
      </c>
      <c r="F8" s="8">
        <v>145475358</v>
      </c>
      <c r="G8" s="8">
        <v>13377665</v>
      </c>
      <c r="H8" s="8">
        <v>20962988</v>
      </c>
      <c r="I8" s="8">
        <v>10756494</v>
      </c>
      <c r="J8" s="8">
        <v>45097147</v>
      </c>
      <c r="K8" s="8">
        <v>-1531216</v>
      </c>
      <c r="L8" s="8"/>
      <c r="M8" s="8"/>
      <c r="N8" s="8">
        <v>-1531216</v>
      </c>
      <c r="O8" s="8"/>
      <c r="P8" s="8"/>
      <c r="Q8" s="8"/>
      <c r="R8" s="8"/>
      <c r="S8" s="8">
        <v>10706986</v>
      </c>
      <c r="T8" s="8">
        <v>11288887</v>
      </c>
      <c r="U8" s="8">
        <v>10936109</v>
      </c>
      <c r="V8" s="8">
        <v>32931982</v>
      </c>
      <c r="W8" s="8">
        <v>76497913</v>
      </c>
      <c r="X8" s="8">
        <v>145475352</v>
      </c>
      <c r="Y8" s="8">
        <v>-68977439</v>
      </c>
      <c r="Z8" s="2">
        <v>-47.42</v>
      </c>
      <c r="AA8" s="6">
        <v>145475358</v>
      </c>
    </row>
    <row r="9" spans="1:27" ht="12.75">
      <c r="A9" s="25" t="s">
        <v>35</v>
      </c>
      <c r="B9" s="24"/>
      <c r="C9" s="6"/>
      <c r="D9" s="6"/>
      <c r="E9" s="7">
        <v>111323523</v>
      </c>
      <c r="F9" s="8">
        <v>111323523</v>
      </c>
      <c r="G9" s="8">
        <v>9098976</v>
      </c>
      <c r="H9" s="8">
        <v>8832635</v>
      </c>
      <c r="I9" s="8">
        <v>9628964</v>
      </c>
      <c r="J9" s="8">
        <v>27560575</v>
      </c>
      <c r="K9" s="8">
        <v>-261240</v>
      </c>
      <c r="L9" s="8"/>
      <c r="M9" s="8"/>
      <c r="N9" s="8">
        <v>-261240</v>
      </c>
      <c r="O9" s="8"/>
      <c r="P9" s="8"/>
      <c r="Q9" s="8"/>
      <c r="R9" s="8"/>
      <c r="S9" s="8">
        <v>8193411</v>
      </c>
      <c r="T9" s="8">
        <v>8638705</v>
      </c>
      <c r="U9" s="8">
        <v>8368746</v>
      </c>
      <c r="V9" s="8">
        <v>25200862</v>
      </c>
      <c r="W9" s="8">
        <v>52500197</v>
      </c>
      <c r="X9" s="8">
        <v>111323520</v>
      </c>
      <c r="Y9" s="8">
        <v>-58823323</v>
      </c>
      <c r="Z9" s="2">
        <v>-52.84</v>
      </c>
      <c r="AA9" s="6">
        <v>111323523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27826603</v>
      </c>
      <c r="F11" s="8">
        <v>27826603</v>
      </c>
      <c r="G11" s="8">
        <v>1014974</v>
      </c>
      <c r="H11" s="8">
        <v>521296</v>
      </c>
      <c r="I11" s="8">
        <v>12202070</v>
      </c>
      <c r="J11" s="8">
        <v>13738340</v>
      </c>
      <c r="K11" s="8">
        <v>2003490</v>
      </c>
      <c r="L11" s="8"/>
      <c r="M11" s="8"/>
      <c r="N11" s="8">
        <v>2003490</v>
      </c>
      <c r="O11" s="8"/>
      <c r="P11" s="8"/>
      <c r="Q11" s="8"/>
      <c r="R11" s="8"/>
      <c r="S11" s="8">
        <v>2048042</v>
      </c>
      <c r="T11" s="8">
        <v>2159350</v>
      </c>
      <c r="U11" s="8">
        <v>2091869</v>
      </c>
      <c r="V11" s="8">
        <v>6299261</v>
      </c>
      <c r="W11" s="8">
        <v>22041091</v>
      </c>
      <c r="X11" s="8">
        <v>27826644</v>
      </c>
      <c r="Y11" s="8">
        <v>-5785553</v>
      </c>
      <c r="Z11" s="2">
        <v>-20.79</v>
      </c>
      <c r="AA11" s="6">
        <v>27826603</v>
      </c>
    </row>
    <row r="12" spans="1:27" ht="12.75">
      <c r="A12" s="25" t="s">
        <v>37</v>
      </c>
      <c r="B12" s="29"/>
      <c r="C12" s="6"/>
      <c r="D12" s="6"/>
      <c r="E12" s="7">
        <v>14702275</v>
      </c>
      <c r="F12" s="8">
        <v>14702275</v>
      </c>
      <c r="G12" s="8">
        <v>233063</v>
      </c>
      <c r="H12" s="8">
        <v>1408314</v>
      </c>
      <c r="I12" s="8">
        <v>1872898</v>
      </c>
      <c r="J12" s="8">
        <v>3514275</v>
      </c>
      <c r="K12" s="8">
        <v>-4602</v>
      </c>
      <c r="L12" s="8"/>
      <c r="M12" s="8"/>
      <c r="N12" s="8">
        <v>-4602</v>
      </c>
      <c r="O12" s="8"/>
      <c r="P12" s="8"/>
      <c r="Q12" s="8"/>
      <c r="R12" s="8"/>
      <c r="S12" s="8">
        <v>1082087</v>
      </c>
      <c r="T12" s="8">
        <v>1140897</v>
      </c>
      <c r="U12" s="8">
        <v>1105244</v>
      </c>
      <c r="V12" s="8">
        <v>3328228</v>
      </c>
      <c r="W12" s="8">
        <v>6837901</v>
      </c>
      <c r="X12" s="8">
        <v>14702280</v>
      </c>
      <c r="Y12" s="8">
        <v>-7864379</v>
      </c>
      <c r="Z12" s="2">
        <v>-53.49</v>
      </c>
      <c r="AA12" s="6">
        <v>14702275</v>
      </c>
    </row>
    <row r="13" spans="1:27" ht="12.75">
      <c r="A13" s="23" t="s">
        <v>38</v>
      </c>
      <c r="B13" s="29"/>
      <c r="C13" s="6"/>
      <c r="D13" s="6"/>
      <c r="E13" s="7">
        <v>193739516</v>
      </c>
      <c r="F13" s="8">
        <v>193739516</v>
      </c>
      <c r="G13" s="8">
        <v>23739526</v>
      </c>
      <c r="H13" s="8">
        <v>33944488</v>
      </c>
      <c r="I13" s="8">
        <v>21466064</v>
      </c>
      <c r="J13" s="8">
        <v>79150078</v>
      </c>
      <c r="K13" s="8">
        <v>21556698</v>
      </c>
      <c r="L13" s="8"/>
      <c r="M13" s="8"/>
      <c r="N13" s="8">
        <v>21556698</v>
      </c>
      <c r="O13" s="8"/>
      <c r="P13" s="8"/>
      <c r="Q13" s="8"/>
      <c r="R13" s="8"/>
      <c r="S13" s="8">
        <v>14259229</v>
      </c>
      <c r="T13" s="8">
        <v>15034188</v>
      </c>
      <c r="U13" s="8">
        <v>14564369</v>
      </c>
      <c r="V13" s="8">
        <v>43857786</v>
      </c>
      <c r="W13" s="8">
        <v>144564562</v>
      </c>
      <c r="X13" s="8">
        <v>193739532</v>
      </c>
      <c r="Y13" s="8">
        <v>-49174970</v>
      </c>
      <c r="Z13" s="2">
        <v>-25.38</v>
      </c>
      <c r="AA13" s="6">
        <v>193739516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16064009</v>
      </c>
      <c r="F15" s="8">
        <v>16064009</v>
      </c>
      <c r="G15" s="8">
        <v>29535</v>
      </c>
      <c r="H15" s="8">
        <v>59032</v>
      </c>
      <c r="I15" s="8">
        <v>2405833</v>
      </c>
      <c r="J15" s="8">
        <v>2494400</v>
      </c>
      <c r="K15" s="8">
        <v>71878</v>
      </c>
      <c r="L15" s="8"/>
      <c r="M15" s="8"/>
      <c r="N15" s="8">
        <v>71878</v>
      </c>
      <c r="O15" s="8"/>
      <c r="P15" s="8"/>
      <c r="Q15" s="8"/>
      <c r="R15" s="8"/>
      <c r="S15" s="8">
        <v>1182312</v>
      </c>
      <c r="T15" s="8">
        <v>1246567</v>
      </c>
      <c r="U15" s="8">
        <v>1207610</v>
      </c>
      <c r="V15" s="8">
        <v>3636489</v>
      </c>
      <c r="W15" s="8">
        <v>6202767</v>
      </c>
      <c r="X15" s="8">
        <v>16064004</v>
      </c>
      <c r="Y15" s="8">
        <v>-9861237</v>
      </c>
      <c r="Z15" s="2">
        <v>-61.39</v>
      </c>
      <c r="AA15" s="6">
        <v>16064009</v>
      </c>
    </row>
    <row r="16" spans="1:27" ht="12.75">
      <c r="A16" s="23" t="s">
        <v>41</v>
      </c>
      <c r="B16" s="29"/>
      <c r="C16" s="6"/>
      <c r="D16" s="6"/>
      <c r="E16" s="7">
        <v>1071359</v>
      </c>
      <c r="F16" s="8">
        <v>1071359</v>
      </c>
      <c r="G16" s="8">
        <v>72413</v>
      </c>
      <c r="H16" s="8">
        <v>83533</v>
      </c>
      <c r="I16" s="8">
        <v>103838</v>
      </c>
      <c r="J16" s="8">
        <v>259784</v>
      </c>
      <c r="K16" s="8">
        <v>-43495</v>
      </c>
      <c r="L16" s="8"/>
      <c r="M16" s="8"/>
      <c r="N16" s="8">
        <v>-43495</v>
      </c>
      <c r="O16" s="8"/>
      <c r="P16" s="8"/>
      <c r="Q16" s="8"/>
      <c r="R16" s="8"/>
      <c r="S16" s="8">
        <v>78852</v>
      </c>
      <c r="T16" s="8">
        <v>83138</v>
      </c>
      <c r="U16" s="8">
        <v>80539</v>
      </c>
      <c r="V16" s="8">
        <v>242529</v>
      </c>
      <c r="W16" s="8">
        <v>458818</v>
      </c>
      <c r="X16" s="8">
        <v>1071360</v>
      </c>
      <c r="Y16" s="8">
        <v>-612542</v>
      </c>
      <c r="Z16" s="2">
        <v>-57.17</v>
      </c>
      <c r="AA16" s="6">
        <v>1071359</v>
      </c>
    </row>
    <row r="17" spans="1:27" ht="12.75">
      <c r="A17" s="23" t="s">
        <v>42</v>
      </c>
      <c r="B17" s="29"/>
      <c r="C17" s="6"/>
      <c r="D17" s="6"/>
      <c r="E17" s="7">
        <v>575983</v>
      </c>
      <c r="F17" s="8">
        <v>575983</v>
      </c>
      <c r="G17" s="8">
        <v>168810</v>
      </c>
      <c r="H17" s="8"/>
      <c r="I17" s="8">
        <v>290700</v>
      </c>
      <c r="J17" s="8">
        <v>459510</v>
      </c>
      <c r="K17" s="8">
        <v>160640</v>
      </c>
      <c r="L17" s="8"/>
      <c r="M17" s="8"/>
      <c r="N17" s="8">
        <v>160640</v>
      </c>
      <c r="O17" s="8"/>
      <c r="P17" s="8"/>
      <c r="Q17" s="8"/>
      <c r="R17" s="8"/>
      <c r="S17" s="8">
        <v>42393</v>
      </c>
      <c r="T17" s="8">
        <v>44697</v>
      </c>
      <c r="U17" s="8">
        <v>43300</v>
      </c>
      <c r="V17" s="8">
        <v>130390</v>
      </c>
      <c r="W17" s="8">
        <v>750540</v>
      </c>
      <c r="X17" s="8">
        <v>575988</v>
      </c>
      <c r="Y17" s="8">
        <v>174552</v>
      </c>
      <c r="Z17" s="2">
        <v>30.3</v>
      </c>
      <c r="AA17" s="6">
        <v>575983</v>
      </c>
    </row>
    <row r="18" spans="1:27" ht="12.75">
      <c r="A18" s="23" t="s">
        <v>43</v>
      </c>
      <c r="B18" s="29"/>
      <c r="C18" s="6"/>
      <c r="D18" s="6"/>
      <c r="E18" s="7">
        <v>672022829</v>
      </c>
      <c r="F18" s="8">
        <v>672022829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49460882</v>
      </c>
      <c r="T18" s="8">
        <v>52148972</v>
      </c>
      <c r="U18" s="8">
        <v>50519318</v>
      </c>
      <c r="V18" s="8">
        <v>152129172</v>
      </c>
      <c r="W18" s="8">
        <v>152129172</v>
      </c>
      <c r="X18" s="8">
        <v>672022848</v>
      </c>
      <c r="Y18" s="8">
        <v>-519893676</v>
      </c>
      <c r="Z18" s="2">
        <v>-77.36</v>
      </c>
      <c r="AA18" s="6">
        <v>672022829</v>
      </c>
    </row>
    <row r="19" spans="1:27" ht="12.75">
      <c r="A19" s="23" t="s">
        <v>44</v>
      </c>
      <c r="B19" s="29"/>
      <c r="C19" s="6"/>
      <c r="D19" s="6"/>
      <c r="E19" s="7">
        <v>129870593</v>
      </c>
      <c r="F19" s="26">
        <v>129870593</v>
      </c>
      <c r="G19" s="26">
        <v>1054187</v>
      </c>
      <c r="H19" s="26">
        <v>4435561</v>
      </c>
      <c r="I19" s="26">
        <v>5724304</v>
      </c>
      <c r="J19" s="26">
        <v>11214052</v>
      </c>
      <c r="K19" s="26">
        <v>2784160</v>
      </c>
      <c r="L19" s="26"/>
      <c r="M19" s="26"/>
      <c r="N19" s="26">
        <v>2784160</v>
      </c>
      <c r="O19" s="26"/>
      <c r="P19" s="26"/>
      <c r="Q19" s="26"/>
      <c r="R19" s="26"/>
      <c r="S19" s="26">
        <v>9558472</v>
      </c>
      <c r="T19" s="26">
        <v>10077955</v>
      </c>
      <c r="U19" s="26">
        <v>9763020</v>
      </c>
      <c r="V19" s="26">
        <v>29399447</v>
      </c>
      <c r="W19" s="26">
        <v>43397659</v>
      </c>
      <c r="X19" s="26">
        <v>129870576</v>
      </c>
      <c r="Y19" s="26">
        <v>-86472917</v>
      </c>
      <c r="Z19" s="27">
        <v>-66.58</v>
      </c>
      <c r="AA19" s="28">
        <v>129870593</v>
      </c>
    </row>
    <row r="20" spans="1:27" ht="12.75">
      <c r="A20" s="23" t="s">
        <v>45</v>
      </c>
      <c r="B20" s="29"/>
      <c r="C20" s="6"/>
      <c r="D20" s="6"/>
      <c r="E20" s="7">
        <v>10274656</v>
      </c>
      <c r="F20" s="8">
        <v>10274656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>
        <v>756214</v>
      </c>
      <c r="T20" s="8">
        <v>797313</v>
      </c>
      <c r="U20" s="8">
        <v>772397</v>
      </c>
      <c r="V20" s="8">
        <v>2325924</v>
      </c>
      <c r="W20" s="30">
        <v>2325924</v>
      </c>
      <c r="X20" s="8">
        <v>10274652</v>
      </c>
      <c r="Y20" s="8">
        <v>-7948728</v>
      </c>
      <c r="Z20" s="2">
        <v>-77.36</v>
      </c>
      <c r="AA20" s="6">
        <v>10274656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5604622345</v>
      </c>
      <c r="F21" s="35">
        <f t="shared" si="0"/>
        <v>5604622345</v>
      </c>
      <c r="G21" s="35">
        <f t="shared" si="0"/>
        <v>412213673</v>
      </c>
      <c r="H21" s="35">
        <f t="shared" si="0"/>
        <v>483408799</v>
      </c>
      <c r="I21" s="35">
        <f t="shared" si="0"/>
        <v>419079162</v>
      </c>
      <c r="J21" s="35">
        <f t="shared" si="0"/>
        <v>1314701634</v>
      </c>
      <c r="K21" s="35">
        <f t="shared" si="0"/>
        <v>3406618</v>
      </c>
      <c r="L21" s="35">
        <f t="shared" si="0"/>
        <v>0</v>
      </c>
      <c r="M21" s="35">
        <f t="shared" si="0"/>
        <v>0</v>
      </c>
      <c r="N21" s="35">
        <f t="shared" si="0"/>
        <v>3406618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412500207</v>
      </c>
      <c r="T21" s="35">
        <f t="shared" si="0"/>
        <v>434918700</v>
      </c>
      <c r="U21" s="35">
        <f t="shared" si="0"/>
        <v>421327488</v>
      </c>
      <c r="V21" s="35">
        <f t="shared" si="0"/>
        <v>1268746395</v>
      </c>
      <c r="W21" s="35">
        <f t="shared" si="0"/>
        <v>2586854647</v>
      </c>
      <c r="X21" s="35">
        <f t="shared" si="0"/>
        <v>5604622404</v>
      </c>
      <c r="Y21" s="35">
        <f t="shared" si="0"/>
        <v>-3017767757</v>
      </c>
      <c r="Z21" s="36">
        <f>+IF(X21&lt;&gt;0,+(Y21/X21)*100,0)</f>
        <v>-53.84426531297147</v>
      </c>
      <c r="AA21" s="33">
        <f>SUM(AA5:AA20)</f>
        <v>5604622345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>
        <v>1455415928</v>
      </c>
      <c r="F24" s="8">
        <v>1455415928</v>
      </c>
      <c r="G24" s="8">
        <v>101007136</v>
      </c>
      <c r="H24" s="8">
        <v>100190692</v>
      </c>
      <c r="I24" s="8">
        <v>97699743</v>
      </c>
      <c r="J24" s="8">
        <v>298897571</v>
      </c>
      <c r="K24" s="8">
        <v>-392027</v>
      </c>
      <c r="L24" s="8"/>
      <c r="M24" s="8"/>
      <c r="N24" s="8">
        <v>-392027</v>
      </c>
      <c r="O24" s="8"/>
      <c r="P24" s="8"/>
      <c r="Q24" s="8"/>
      <c r="R24" s="8"/>
      <c r="S24" s="8">
        <v>107118627</v>
      </c>
      <c r="T24" s="8">
        <v>112940290</v>
      </c>
      <c r="U24" s="8">
        <v>109410919</v>
      </c>
      <c r="V24" s="8">
        <v>329469836</v>
      </c>
      <c r="W24" s="8">
        <v>627975380</v>
      </c>
      <c r="X24" s="8">
        <v>1455416400</v>
      </c>
      <c r="Y24" s="8">
        <v>-827441020</v>
      </c>
      <c r="Z24" s="2">
        <v>-56.85</v>
      </c>
      <c r="AA24" s="6">
        <v>1455415928</v>
      </c>
    </row>
    <row r="25" spans="1:27" ht="12.75">
      <c r="A25" s="25" t="s">
        <v>49</v>
      </c>
      <c r="B25" s="24"/>
      <c r="C25" s="6"/>
      <c r="D25" s="6"/>
      <c r="E25" s="7">
        <v>51487912</v>
      </c>
      <c r="F25" s="8">
        <v>51487912</v>
      </c>
      <c r="G25" s="8">
        <v>3474808</v>
      </c>
      <c r="H25" s="8">
        <v>3469804</v>
      </c>
      <c r="I25" s="8">
        <v>3668166</v>
      </c>
      <c r="J25" s="8">
        <v>10612778</v>
      </c>
      <c r="K25" s="8"/>
      <c r="L25" s="8"/>
      <c r="M25" s="8"/>
      <c r="N25" s="8"/>
      <c r="O25" s="8"/>
      <c r="P25" s="8"/>
      <c r="Q25" s="8"/>
      <c r="R25" s="8"/>
      <c r="S25" s="8">
        <v>3789511</v>
      </c>
      <c r="T25" s="8">
        <v>3995462</v>
      </c>
      <c r="U25" s="8">
        <v>3870606</v>
      </c>
      <c r="V25" s="8">
        <v>11655579</v>
      </c>
      <c r="W25" s="8">
        <v>22268357</v>
      </c>
      <c r="X25" s="8">
        <v>51487908</v>
      </c>
      <c r="Y25" s="8">
        <v>-29219551</v>
      </c>
      <c r="Z25" s="2">
        <v>-56.75</v>
      </c>
      <c r="AA25" s="6">
        <v>51487912</v>
      </c>
    </row>
    <row r="26" spans="1:27" ht="12.75">
      <c r="A26" s="25" t="s">
        <v>50</v>
      </c>
      <c r="B26" s="24"/>
      <c r="C26" s="6"/>
      <c r="D26" s="6"/>
      <c r="E26" s="7">
        <v>116890701</v>
      </c>
      <c r="F26" s="8">
        <v>116890701</v>
      </c>
      <c r="G26" s="8">
        <v>3308450</v>
      </c>
      <c r="H26" s="8">
        <v>2985633</v>
      </c>
      <c r="I26" s="8">
        <v>7104543</v>
      </c>
      <c r="J26" s="8">
        <v>13398626</v>
      </c>
      <c r="K26" s="8">
        <v>1760830</v>
      </c>
      <c r="L26" s="8"/>
      <c r="M26" s="8"/>
      <c r="N26" s="8">
        <v>1760830</v>
      </c>
      <c r="O26" s="8"/>
      <c r="P26" s="8"/>
      <c r="Q26" s="8"/>
      <c r="R26" s="8"/>
      <c r="S26" s="8">
        <v>8603156</v>
      </c>
      <c r="T26" s="8">
        <v>9070718</v>
      </c>
      <c r="U26" s="8">
        <v>8787259</v>
      </c>
      <c r="V26" s="8">
        <v>26461133</v>
      </c>
      <c r="W26" s="8">
        <v>41620589</v>
      </c>
      <c r="X26" s="8">
        <v>116890704</v>
      </c>
      <c r="Y26" s="8">
        <v>-75270115</v>
      </c>
      <c r="Z26" s="2">
        <v>-64.39</v>
      </c>
      <c r="AA26" s="6">
        <v>116890701</v>
      </c>
    </row>
    <row r="27" spans="1:27" ht="12.75">
      <c r="A27" s="25" t="s">
        <v>51</v>
      </c>
      <c r="B27" s="24"/>
      <c r="C27" s="6"/>
      <c r="D27" s="6"/>
      <c r="E27" s="7">
        <v>492025081</v>
      </c>
      <c r="F27" s="8">
        <v>492025081</v>
      </c>
      <c r="G27" s="8">
        <v>38681667</v>
      </c>
      <c r="H27" s="8">
        <v>39393776</v>
      </c>
      <c r="I27" s="8">
        <v>37909368</v>
      </c>
      <c r="J27" s="8">
        <v>115984811</v>
      </c>
      <c r="K27" s="8"/>
      <c r="L27" s="8"/>
      <c r="M27" s="8"/>
      <c r="N27" s="8"/>
      <c r="O27" s="8"/>
      <c r="P27" s="8"/>
      <c r="Q27" s="8"/>
      <c r="R27" s="8"/>
      <c r="S27" s="8">
        <v>36213057</v>
      </c>
      <c r="T27" s="8">
        <v>38181156</v>
      </c>
      <c r="U27" s="8">
        <v>36987994</v>
      </c>
      <c r="V27" s="8">
        <v>111382207</v>
      </c>
      <c r="W27" s="8">
        <v>227367018</v>
      </c>
      <c r="X27" s="8">
        <v>492025212</v>
      </c>
      <c r="Y27" s="8">
        <v>-264658194</v>
      </c>
      <c r="Z27" s="2">
        <v>-53.79</v>
      </c>
      <c r="AA27" s="6">
        <v>492025081</v>
      </c>
    </row>
    <row r="28" spans="1:27" ht="12.75">
      <c r="A28" s="25" t="s">
        <v>52</v>
      </c>
      <c r="B28" s="24"/>
      <c r="C28" s="6"/>
      <c r="D28" s="6"/>
      <c r="E28" s="7">
        <v>41660100</v>
      </c>
      <c r="F28" s="8">
        <v>41660100</v>
      </c>
      <c r="G28" s="8">
        <v>14157390</v>
      </c>
      <c r="H28" s="8">
        <v>211</v>
      </c>
      <c r="I28" s="8">
        <v>-2283436</v>
      </c>
      <c r="J28" s="8">
        <v>11874165</v>
      </c>
      <c r="K28" s="8">
        <v>-3205299</v>
      </c>
      <c r="L28" s="8"/>
      <c r="M28" s="8"/>
      <c r="N28" s="8">
        <v>-3205299</v>
      </c>
      <c r="O28" s="8"/>
      <c r="P28" s="8"/>
      <c r="Q28" s="8"/>
      <c r="R28" s="8"/>
      <c r="S28" s="8">
        <v>3066184</v>
      </c>
      <c r="T28" s="8">
        <v>3232824</v>
      </c>
      <c r="U28" s="8">
        <v>3131799</v>
      </c>
      <c r="V28" s="8">
        <v>9430807</v>
      </c>
      <c r="W28" s="8">
        <v>18099673</v>
      </c>
      <c r="X28" s="8">
        <v>41660112</v>
      </c>
      <c r="Y28" s="8">
        <v>-23560439</v>
      </c>
      <c r="Z28" s="2">
        <v>-56.55</v>
      </c>
      <c r="AA28" s="6">
        <v>41660100</v>
      </c>
    </row>
    <row r="29" spans="1:27" ht="12.75">
      <c r="A29" s="25" t="s">
        <v>53</v>
      </c>
      <c r="B29" s="24"/>
      <c r="C29" s="6"/>
      <c r="D29" s="6"/>
      <c r="E29" s="7">
        <v>2282599889</v>
      </c>
      <c r="F29" s="8">
        <v>2282599889</v>
      </c>
      <c r="G29" s="8">
        <v>237815132</v>
      </c>
      <c r="H29" s="8">
        <v>325807679</v>
      </c>
      <c r="I29" s="8">
        <v>272059987</v>
      </c>
      <c r="J29" s="8">
        <v>835682798</v>
      </c>
      <c r="K29" s="8">
        <v>117577433</v>
      </c>
      <c r="L29" s="8"/>
      <c r="M29" s="8"/>
      <c r="N29" s="8">
        <v>117577433</v>
      </c>
      <c r="O29" s="8"/>
      <c r="P29" s="8"/>
      <c r="Q29" s="8"/>
      <c r="R29" s="8"/>
      <c r="S29" s="8">
        <v>167999351</v>
      </c>
      <c r="T29" s="8">
        <v>177129751</v>
      </c>
      <c r="U29" s="8">
        <v>171594447</v>
      </c>
      <c r="V29" s="8">
        <v>516723549</v>
      </c>
      <c r="W29" s="8">
        <v>1469983780</v>
      </c>
      <c r="X29" s="8">
        <v>2282599884</v>
      </c>
      <c r="Y29" s="8">
        <v>-812616104</v>
      </c>
      <c r="Z29" s="2">
        <v>-35.6</v>
      </c>
      <c r="AA29" s="6">
        <v>2282599889</v>
      </c>
    </row>
    <row r="30" spans="1:27" ht="12.75">
      <c r="A30" s="25" t="s">
        <v>54</v>
      </c>
      <c r="B30" s="24"/>
      <c r="C30" s="6"/>
      <c r="D30" s="6"/>
      <c r="E30" s="7">
        <v>55756421</v>
      </c>
      <c r="F30" s="8">
        <v>55756421</v>
      </c>
      <c r="G30" s="8">
        <v>3699515</v>
      </c>
      <c r="H30" s="8">
        <v>5168086</v>
      </c>
      <c r="I30" s="8">
        <v>3168307</v>
      </c>
      <c r="J30" s="8">
        <v>12035908</v>
      </c>
      <c r="K30" s="8">
        <v>4097272</v>
      </c>
      <c r="L30" s="8"/>
      <c r="M30" s="8"/>
      <c r="N30" s="8">
        <v>4097272</v>
      </c>
      <c r="O30" s="8"/>
      <c r="P30" s="8"/>
      <c r="Q30" s="8"/>
      <c r="R30" s="8"/>
      <c r="S30" s="8">
        <v>4103673</v>
      </c>
      <c r="T30" s="8">
        <v>4326699</v>
      </c>
      <c r="U30" s="8">
        <v>4191485</v>
      </c>
      <c r="V30" s="8">
        <v>12621857</v>
      </c>
      <c r="W30" s="8">
        <v>28755037</v>
      </c>
      <c r="X30" s="8">
        <v>55756428</v>
      </c>
      <c r="Y30" s="8">
        <v>-27001391</v>
      </c>
      <c r="Z30" s="2">
        <v>-48.43</v>
      </c>
      <c r="AA30" s="6">
        <v>55756421</v>
      </c>
    </row>
    <row r="31" spans="1:27" ht="12.75">
      <c r="A31" s="25" t="s">
        <v>55</v>
      </c>
      <c r="B31" s="24"/>
      <c r="C31" s="6"/>
      <c r="D31" s="6"/>
      <c r="E31" s="7">
        <v>589753456</v>
      </c>
      <c r="F31" s="8">
        <v>589753456</v>
      </c>
      <c r="G31" s="8">
        <v>-13075294</v>
      </c>
      <c r="H31" s="8">
        <v>40733219</v>
      </c>
      <c r="I31" s="8">
        <v>38486269</v>
      </c>
      <c r="J31" s="8">
        <v>66144194</v>
      </c>
      <c r="K31" s="8">
        <v>25379007</v>
      </c>
      <c r="L31" s="8"/>
      <c r="M31" s="8"/>
      <c r="N31" s="8">
        <v>25379007</v>
      </c>
      <c r="O31" s="8"/>
      <c r="P31" s="8"/>
      <c r="Q31" s="8"/>
      <c r="R31" s="8"/>
      <c r="S31" s="8">
        <v>43405856</v>
      </c>
      <c r="T31" s="8">
        <v>45764913</v>
      </c>
      <c r="U31" s="8">
        <v>44334723</v>
      </c>
      <c r="V31" s="8">
        <v>133505492</v>
      </c>
      <c r="W31" s="8">
        <v>225028693</v>
      </c>
      <c r="X31" s="8">
        <v>589753500</v>
      </c>
      <c r="Y31" s="8">
        <v>-364724807</v>
      </c>
      <c r="Z31" s="2">
        <v>-61.84</v>
      </c>
      <c r="AA31" s="6">
        <v>589753456</v>
      </c>
    </row>
    <row r="32" spans="1:27" ht="12.75">
      <c r="A32" s="25" t="s">
        <v>43</v>
      </c>
      <c r="B32" s="24"/>
      <c r="C32" s="6"/>
      <c r="D32" s="6"/>
      <c r="E32" s="7">
        <v>46379440</v>
      </c>
      <c r="F32" s="8">
        <v>46379440</v>
      </c>
      <c r="G32" s="8">
        <v>2593874</v>
      </c>
      <c r="H32" s="8">
        <v>5781376</v>
      </c>
      <c r="I32" s="8">
        <v>2472900</v>
      </c>
      <c r="J32" s="8">
        <v>10848150</v>
      </c>
      <c r="K32" s="8">
        <v>2473739</v>
      </c>
      <c r="L32" s="8"/>
      <c r="M32" s="8"/>
      <c r="N32" s="8">
        <v>2473739</v>
      </c>
      <c r="O32" s="8"/>
      <c r="P32" s="8"/>
      <c r="Q32" s="8"/>
      <c r="R32" s="8"/>
      <c r="S32" s="8">
        <v>3413529</v>
      </c>
      <c r="T32" s="8">
        <v>3599049</v>
      </c>
      <c r="U32" s="8">
        <v>3486581</v>
      </c>
      <c r="V32" s="8">
        <v>10499159</v>
      </c>
      <c r="W32" s="8">
        <v>23821048</v>
      </c>
      <c r="X32" s="8">
        <v>46379484</v>
      </c>
      <c r="Y32" s="8">
        <v>-22558436</v>
      </c>
      <c r="Z32" s="2">
        <v>-48.64</v>
      </c>
      <c r="AA32" s="6">
        <v>46379440</v>
      </c>
    </row>
    <row r="33" spans="1:27" ht="12.75">
      <c r="A33" s="25" t="s">
        <v>56</v>
      </c>
      <c r="B33" s="24"/>
      <c r="C33" s="6"/>
      <c r="D33" s="6"/>
      <c r="E33" s="7">
        <v>196494654</v>
      </c>
      <c r="F33" s="8">
        <v>196494654</v>
      </c>
      <c r="G33" s="8">
        <v>4069498</v>
      </c>
      <c r="H33" s="8">
        <v>10993769</v>
      </c>
      <c r="I33" s="8">
        <v>18037120</v>
      </c>
      <c r="J33" s="8">
        <v>33100387</v>
      </c>
      <c r="K33" s="8">
        <v>9091534</v>
      </c>
      <c r="L33" s="8"/>
      <c r="M33" s="8"/>
      <c r="N33" s="8">
        <v>9091534</v>
      </c>
      <c r="O33" s="8"/>
      <c r="P33" s="8"/>
      <c r="Q33" s="8"/>
      <c r="R33" s="8"/>
      <c r="S33" s="8">
        <v>14462032</v>
      </c>
      <c r="T33" s="8">
        <v>15248008</v>
      </c>
      <c r="U33" s="8">
        <v>14771513</v>
      </c>
      <c r="V33" s="8">
        <v>44481553</v>
      </c>
      <c r="W33" s="8">
        <v>86673474</v>
      </c>
      <c r="X33" s="8">
        <v>196495044</v>
      </c>
      <c r="Y33" s="8">
        <v>-109821570</v>
      </c>
      <c r="Z33" s="2">
        <v>-55.89</v>
      </c>
      <c r="AA33" s="6">
        <v>196494654</v>
      </c>
    </row>
    <row r="34" spans="1:27" ht="12.75">
      <c r="A34" s="23" t="s">
        <v>57</v>
      </c>
      <c r="B34" s="29"/>
      <c r="C34" s="6"/>
      <c r="D34" s="6"/>
      <c r="E34" s="7">
        <v>43396</v>
      </c>
      <c r="F34" s="8">
        <v>43396</v>
      </c>
      <c r="G34" s="8"/>
      <c r="H34" s="8"/>
      <c r="I34" s="8">
        <v>-324650</v>
      </c>
      <c r="J34" s="8">
        <v>-324650</v>
      </c>
      <c r="K34" s="8"/>
      <c r="L34" s="8"/>
      <c r="M34" s="8"/>
      <c r="N34" s="8"/>
      <c r="O34" s="8"/>
      <c r="P34" s="8"/>
      <c r="Q34" s="8"/>
      <c r="R34" s="8"/>
      <c r="S34" s="8">
        <v>3194</v>
      </c>
      <c r="T34" s="8">
        <v>3367</v>
      </c>
      <c r="U34" s="8">
        <v>3262</v>
      </c>
      <c r="V34" s="8">
        <v>9823</v>
      </c>
      <c r="W34" s="8">
        <v>-314827</v>
      </c>
      <c r="X34" s="8">
        <v>43392</v>
      </c>
      <c r="Y34" s="8">
        <v>-358219</v>
      </c>
      <c r="Z34" s="2">
        <v>-825.54</v>
      </c>
      <c r="AA34" s="6">
        <v>43396</v>
      </c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5328506978</v>
      </c>
      <c r="F35" s="35">
        <f t="shared" si="1"/>
        <v>5328506978</v>
      </c>
      <c r="G35" s="35">
        <f t="shared" si="1"/>
        <v>395732176</v>
      </c>
      <c r="H35" s="35">
        <f t="shared" si="1"/>
        <v>534524245</v>
      </c>
      <c r="I35" s="35">
        <f t="shared" si="1"/>
        <v>477998317</v>
      </c>
      <c r="J35" s="35">
        <f t="shared" si="1"/>
        <v>1408254738</v>
      </c>
      <c r="K35" s="35">
        <f t="shared" si="1"/>
        <v>156782489</v>
      </c>
      <c r="L35" s="35">
        <f t="shared" si="1"/>
        <v>0</v>
      </c>
      <c r="M35" s="35">
        <f t="shared" si="1"/>
        <v>0</v>
      </c>
      <c r="N35" s="35">
        <f t="shared" si="1"/>
        <v>156782489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392178170</v>
      </c>
      <c r="T35" s="35">
        <f t="shared" si="1"/>
        <v>413492237</v>
      </c>
      <c r="U35" s="35">
        <f t="shared" si="1"/>
        <v>400570588</v>
      </c>
      <c r="V35" s="35">
        <f t="shared" si="1"/>
        <v>1206240995</v>
      </c>
      <c r="W35" s="35">
        <f t="shared" si="1"/>
        <v>2771278222</v>
      </c>
      <c r="X35" s="35">
        <f t="shared" si="1"/>
        <v>5328508068</v>
      </c>
      <c r="Y35" s="35">
        <f t="shared" si="1"/>
        <v>-2557229846</v>
      </c>
      <c r="Z35" s="36">
        <f>+IF(X35&lt;&gt;0,+(Y35/X35)*100,0)</f>
        <v>-47.991479291497626</v>
      </c>
      <c r="AA35" s="33">
        <f>SUM(AA24:AA34)</f>
        <v>5328506978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276115367</v>
      </c>
      <c r="F37" s="48">
        <f t="shared" si="2"/>
        <v>276115367</v>
      </c>
      <c r="G37" s="48">
        <f t="shared" si="2"/>
        <v>16481497</v>
      </c>
      <c r="H37" s="48">
        <f t="shared" si="2"/>
        <v>-51115446</v>
      </c>
      <c r="I37" s="48">
        <f t="shared" si="2"/>
        <v>-58919155</v>
      </c>
      <c r="J37" s="48">
        <f t="shared" si="2"/>
        <v>-93553104</v>
      </c>
      <c r="K37" s="48">
        <f t="shared" si="2"/>
        <v>-153375871</v>
      </c>
      <c r="L37" s="48">
        <f t="shared" si="2"/>
        <v>0</v>
      </c>
      <c r="M37" s="48">
        <f t="shared" si="2"/>
        <v>0</v>
      </c>
      <c r="N37" s="48">
        <f t="shared" si="2"/>
        <v>-153375871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20322037</v>
      </c>
      <c r="T37" s="48">
        <f t="shared" si="2"/>
        <v>21426463</v>
      </c>
      <c r="U37" s="48">
        <f t="shared" si="2"/>
        <v>20756900</v>
      </c>
      <c r="V37" s="48">
        <f t="shared" si="2"/>
        <v>62505400</v>
      </c>
      <c r="W37" s="48">
        <f t="shared" si="2"/>
        <v>-184423575</v>
      </c>
      <c r="X37" s="48">
        <f>IF(F21=F35,0,X21-X35)</f>
        <v>276114336</v>
      </c>
      <c r="Y37" s="48">
        <f t="shared" si="2"/>
        <v>-460537911</v>
      </c>
      <c r="Z37" s="49">
        <f>+IF(X37&lt;&gt;0,+(Y37/X37)*100,0)</f>
        <v>-166.79246636436872</v>
      </c>
      <c r="AA37" s="46">
        <f>+AA21-AA35</f>
        <v>276115367</v>
      </c>
    </row>
    <row r="38" spans="1:27" ht="22.5" customHeight="1">
      <c r="A38" s="50" t="s">
        <v>60</v>
      </c>
      <c r="B38" s="29"/>
      <c r="C38" s="6"/>
      <c r="D38" s="6"/>
      <c r="E38" s="7">
        <v>439342399</v>
      </c>
      <c r="F38" s="8">
        <v>439342399</v>
      </c>
      <c r="G38" s="8">
        <v>-186703730</v>
      </c>
      <c r="H38" s="8">
        <v>20494828</v>
      </c>
      <c r="I38" s="8">
        <v>29693270</v>
      </c>
      <c r="J38" s="8">
        <v>-136515632</v>
      </c>
      <c r="K38" s="8">
        <v>4871595</v>
      </c>
      <c r="L38" s="8"/>
      <c r="M38" s="8"/>
      <c r="N38" s="8">
        <v>4871595</v>
      </c>
      <c r="O38" s="8"/>
      <c r="P38" s="8"/>
      <c r="Q38" s="8"/>
      <c r="R38" s="8"/>
      <c r="S38" s="8">
        <v>32335601</v>
      </c>
      <c r="T38" s="8">
        <v>34092969</v>
      </c>
      <c r="U38" s="8">
        <v>33027564</v>
      </c>
      <c r="V38" s="8">
        <v>99456134</v>
      </c>
      <c r="W38" s="8">
        <v>-32187903</v>
      </c>
      <c r="X38" s="8">
        <v>439342404</v>
      </c>
      <c r="Y38" s="8">
        <v>-471530307</v>
      </c>
      <c r="Z38" s="2">
        <v>-107.33</v>
      </c>
      <c r="AA38" s="6">
        <v>439342399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715457766</v>
      </c>
      <c r="F41" s="58">
        <f t="shared" si="3"/>
        <v>715457766</v>
      </c>
      <c r="G41" s="58">
        <f t="shared" si="3"/>
        <v>-170222233</v>
      </c>
      <c r="H41" s="58">
        <f t="shared" si="3"/>
        <v>-30620618</v>
      </c>
      <c r="I41" s="58">
        <f t="shared" si="3"/>
        <v>-29225885</v>
      </c>
      <c r="J41" s="58">
        <f t="shared" si="3"/>
        <v>-230068736</v>
      </c>
      <c r="K41" s="58">
        <f t="shared" si="3"/>
        <v>-148504276</v>
      </c>
      <c r="L41" s="58">
        <f t="shared" si="3"/>
        <v>0</v>
      </c>
      <c r="M41" s="58">
        <f t="shared" si="3"/>
        <v>0</v>
      </c>
      <c r="N41" s="58">
        <f t="shared" si="3"/>
        <v>-148504276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52657638</v>
      </c>
      <c r="T41" s="58">
        <f t="shared" si="3"/>
        <v>55519432</v>
      </c>
      <c r="U41" s="58">
        <f t="shared" si="3"/>
        <v>53784464</v>
      </c>
      <c r="V41" s="58">
        <f t="shared" si="3"/>
        <v>161961534</v>
      </c>
      <c r="W41" s="58">
        <f t="shared" si="3"/>
        <v>-216611478</v>
      </c>
      <c r="X41" s="58">
        <f t="shared" si="3"/>
        <v>715456740</v>
      </c>
      <c r="Y41" s="58">
        <f t="shared" si="3"/>
        <v>-932068218</v>
      </c>
      <c r="Z41" s="59">
        <f>+IF(X41&lt;&gt;0,+(Y41/X41)*100,0)</f>
        <v>-130.2759714025477</v>
      </c>
      <c r="AA41" s="56">
        <f>SUM(AA37:AA40)</f>
        <v>715457766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715457766</v>
      </c>
      <c r="F43" s="66">
        <f t="shared" si="4"/>
        <v>715457766</v>
      </c>
      <c r="G43" s="66">
        <f t="shared" si="4"/>
        <v>-170222233</v>
      </c>
      <c r="H43" s="66">
        <f t="shared" si="4"/>
        <v>-30620618</v>
      </c>
      <c r="I43" s="66">
        <f t="shared" si="4"/>
        <v>-29225885</v>
      </c>
      <c r="J43" s="66">
        <f t="shared" si="4"/>
        <v>-230068736</v>
      </c>
      <c r="K43" s="66">
        <f t="shared" si="4"/>
        <v>-148504276</v>
      </c>
      <c r="L43" s="66">
        <f t="shared" si="4"/>
        <v>0</v>
      </c>
      <c r="M43" s="66">
        <f t="shared" si="4"/>
        <v>0</v>
      </c>
      <c r="N43" s="66">
        <f t="shared" si="4"/>
        <v>-148504276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52657638</v>
      </c>
      <c r="T43" s="66">
        <f t="shared" si="4"/>
        <v>55519432</v>
      </c>
      <c r="U43" s="66">
        <f t="shared" si="4"/>
        <v>53784464</v>
      </c>
      <c r="V43" s="66">
        <f t="shared" si="4"/>
        <v>161961534</v>
      </c>
      <c r="W43" s="66">
        <f t="shared" si="4"/>
        <v>-216611478</v>
      </c>
      <c r="X43" s="66">
        <f t="shared" si="4"/>
        <v>715456740</v>
      </c>
      <c r="Y43" s="66">
        <f t="shared" si="4"/>
        <v>-932068218</v>
      </c>
      <c r="Z43" s="67">
        <f>+IF(X43&lt;&gt;0,+(Y43/X43)*100,0)</f>
        <v>-130.2759714025477</v>
      </c>
      <c r="AA43" s="64">
        <f>+AA41-AA42</f>
        <v>715457766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715457766</v>
      </c>
      <c r="F45" s="58">
        <f t="shared" si="5"/>
        <v>715457766</v>
      </c>
      <c r="G45" s="58">
        <f t="shared" si="5"/>
        <v>-170222233</v>
      </c>
      <c r="H45" s="58">
        <f t="shared" si="5"/>
        <v>-30620618</v>
      </c>
      <c r="I45" s="58">
        <f t="shared" si="5"/>
        <v>-29225885</v>
      </c>
      <c r="J45" s="58">
        <f t="shared" si="5"/>
        <v>-230068736</v>
      </c>
      <c r="K45" s="58">
        <f t="shared" si="5"/>
        <v>-148504276</v>
      </c>
      <c r="L45" s="58">
        <f t="shared" si="5"/>
        <v>0</v>
      </c>
      <c r="M45" s="58">
        <f t="shared" si="5"/>
        <v>0</v>
      </c>
      <c r="N45" s="58">
        <f t="shared" si="5"/>
        <v>-148504276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52657638</v>
      </c>
      <c r="T45" s="58">
        <f t="shared" si="5"/>
        <v>55519432</v>
      </c>
      <c r="U45" s="58">
        <f t="shared" si="5"/>
        <v>53784464</v>
      </c>
      <c r="V45" s="58">
        <f t="shared" si="5"/>
        <v>161961534</v>
      </c>
      <c r="W45" s="58">
        <f t="shared" si="5"/>
        <v>-216611478</v>
      </c>
      <c r="X45" s="58">
        <f t="shared" si="5"/>
        <v>715456740</v>
      </c>
      <c r="Y45" s="58">
        <f t="shared" si="5"/>
        <v>-932068218</v>
      </c>
      <c r="Z45" s="59">
        <f>+IF(X45&lt;&gt;0,+(Y45/X45)*100,0)</f>
        <v>-130.2759714025477</v>
      </c>
      <c r="AA45" s="56">
        <f>SUM(AA43:AA44)</f>
        <v>715457766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715457766</v>
      </c>
      <c r="F47" s="73">
        <f t="shared" si="6"/>
        <v>715457766</v>
      </c>
      <c r="G47" s="73">
        <f t="shared" si="6"/>
        <v>-170222233</v>
      </c>
      <c r="H47" s="74">
        <f t="shared" si="6"/>
        <v>-30620618</v>
      </c>
      <c r="I47" s="74">
        <f t="shared" si="6"/>
        <v>-29225885</v>
      </c>
      <c r="J47" s="74">
        <f t="shared" si="6"/>
        <v>-230068736</v>
      </c>
      <c r="K47" s="74">
        <f t="shared" si="6"/>
        <v>-148504276</v>
      </c>
      <c r="L47" s="74">
        <f t="shared" si="6"/>
        <v>0</v>
      </c>
      <c r="M47" s="73">
        <f t="shared" si="6"/>
        <v>0</v>
      </c>
      <c r="N47" s="73">
        <f t="shared" si="6"/>
        <v>-148504276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52657638</v>
      </c>
      <c r="T47" s="73">
        <f t="shared" si="6"/>
        <v>55519432</v>
      </c>
      <c r="U47" s="73">
        <f t="shared" si="6"/>
        <v>53784464</v>
      </c>
      <c r="V47" s="74">
        <f t="shared" si="6"/>
        <v>161961534</v>
      </c>
      <c r="W47" s="74">
        <f t="shared" si="6"/>
        <v>-216611478</v>
      </c>
      <c r="X47" s="74">
        <f t="shared" si="6"/>
        <v>715456740</v>
      </c>
      <c r="Y47" s="74">
        <f t="shared" si="6"/>
        <v>-932068218</v>
      </c>
      <c r="Z47" s="75">
        <f>+IF(X47&lt;&gt;0,+(Y47/X47)*100,0)</f>
        <v>-130.2759714025477</v>
      </c>
      <c r="AA47" s="76">
        <f>SUM(AA45:AA46)</f>
        <v>715457766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14291858</v>
      </c>
      <c r="D5" s="6"/>
      <c r="E5" s="7">
        <v>22114207</v>
      </c>
      <c r="F5" s="8">
        <v>18699083</v>
      </c>
      <c r="G5" s="8"/>
      <c r="H5" s="8">
        <v>1775503</v>
      </c>
      <c r="I5" s="8">
        <v>5183949</v>
      </c>
      <c r="J5" s="8">
        <v>6959452</v>
      </c>
      <c r="K5" s="8">
        <v>1759224</v>
      </c>
      <c r="L5" s="8">
        <v>1759224</v>
      </c>
      <c r="M5" s="8">
        <v>1645538</v>
      </c>
      <c r="N5" s="8">
        <v>5163986</v>
      </c>
      <c r="O5" s="8">
        <v>1825851</v>
      </c>
      <c r="P5" s="8">
        <v>1825851</v>
      </c>
      <c r="Q5" s="8">
        <v>1546205</v>
      </c>
      <c r="R5" s="8">
        <v>5197907</v>
      </c>
      <c r="S5" s="8">
        <v>1546205</v>
      </c>
      <c r="T5" s="8"/>
      <c r="U5" s="8">
        <v>1526977</v>
      </c>
      <c r="V5" s="8">
        <v>3073182</v>
      </c>
      <c r="W5" s="8">
        <v>20394527</v>
      </c>
      <c r="X5" s="8">
        <v>21884177</v>
      </c>
      <c r="Y5" s="8">
        <v>-1489650</v>
      </c>
      <c r="Z5" s="2">
        <v>-6.81</v>
      </c>
      <c r="AA5" s="6">
        <v>18699083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525667</v>
      </c>
      <c r="D9" s="6"/>
      <c r="E9" s="7">
        <v>361780</v>
      </c>
      <c r="F9" s="8">
        <v>361780</v>
      </c>
      <c r="G9" s="8"/>
      <c r="H9" s="8">
        <v>44201</v>
      </c>
      <c r="I9" s="8">
        <v>132637</v>
      </c>
      <c r="J9" s="8">
        <v>176838</v>
      </c>
      <c r="K9" s="8">
        <v>44270</v>
      </c>
      <c r="L9" s="8">
        <v>44075</v>
      </c>
      <c r="M9" s="8">
        <v>44075</v>
      </c>
      <c r="N9" s="8">
        <v>132420</v>
      </c>
      <c r="O9" s="8">
        <v>43879</v>
      </c>
      <c r="P9" s="8">
        <v>43879</v>
      </c>
      <c r="Q9" s="8">
        <v>43879</v>
      </c>
      <c r="R9" s="8">
        <v>131637</v>
      </c>
      <c r="S9" s="8">
        <v>43879</v>
      </c>
      <c r="T9" s="8"/>
      <c r="U9" s="8">
        <v>43879</v>
      </c>
      <c r="V9" s="8">
        <v>87758</v>
      </c>
      <c r="W9" s="8">
        <v>528653</v>
      </c>
      <c r="X9" s="8">
        <v>691780</v>
      </c>
      <c r="Y9" s="8">
        <v>-163127</v>
      </c>
      <c r="Z9" s="2">
        <v>-23.58</v>
      </c>
      <c r="AA9" s="6">
        <v>361780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431609</v>
      </c>
      <c r="D11" s="6"/>
      <c r="E11" s="7">
        <v>325643</v>
      </c>
      <c r="F11" s="8">
        <v>325643</v>
      </c>
      <c r="G11" s="8">
        <v>248300</v>
      </c>
      <c r="H11" s="8"/>
      <c r="I11" s="8">
        <v>248300</v>
      </c>
      <c r="J11" s="8">
        <v>496600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496600</v>
      </c>
      <c r="X11" s="8">
        <v>325643</v>
      </c>
      <c r="Y11" s="8">
        <v>170957</v>
      </c>
      <c r="Z11" s="2">
        <v>52.5</v>
      </c>
      <c r="AA11" s="6">
        <v>325643</v>
      </c>
    </row>
    <row r="12" spans="1:27" ht="12.75">
      <c r="A12" s="25" t="s">
        <v>37</v>
      </c>
      <c r="B12" s="29"/>
      <c r="C12" s="6">
        <v>4539279</v>
      </c>
      <c r="D12" s="6"/>
      <c r="E12" s="7">
        <v>3408647</v>
      </c>
      <c r="F12" s="8">
        <v>3408647</v>
      </c>
      <c r="G12" s="8">
        <v>288293</v>
      </c>
      <c r="H12" s="8">
        <v>292090</v>
      </c>
      <c r="I12" s="8">
        <v>864490</v>
      </c>
      <c r="J12" s="8">
        <v>1444873</v>
      </c>
      <c r="K12" s="8">
        <v>269654</v>
      </c>
      <c r="L12" s="8">
        <v>190774</v>
      </c>
      <c r="M12" s="8">
        <v>16852</v>
      </c>
      <c r="N12" s="8">
        <v>477280</v>
      </c>
      <c r="O12" s="8">
        <v>283815</v>
      </c>
      <c r="P12" s="8">
        <v>18703</v>
      </c>
      <c r="Q12" s="8">
        <v>219357</v>
      </c>
      <c r="R12" s="8">
        <v>521875</v>
      </c>
      <c r="S12" s="8">
        <v>210134</v>
      </c>
      <c r="T12" s="8"/>
      <c r="U12" s="8">
        <v>1527549</v>
      </c>
      <c r="V12" s="8">
        <v>1737683</v>
      </c>
      <c r="W12" s="8">
        <v>4181711</v>
      </c>
      <c r="X12" s="8">
        <v>3408647</v>
      </c>
      <c r="Y12" s="8">
        <v>773064</v>
      </c>
      <c r="Z12" s="2">
        <v>22.68</v>
      </c>
      <c r="AA12" s="6">
        <v>3408647</v>
      </c>
    </row>
    <row r="13" spans="1:27" ht="12.75">
      <c r="A13" s="23" t="s">
        <v>38</v>
      </c>
      <c r="B13" s="29"/>
      <c r="C13" s="6">
        <v>3748099</v>
      </c>
      <c r="D13" s="6"/>
      <c r="E13" s="7">
        <v>1810886</v>
      </c>
      <c r="F13" s="8">
        <v>1838886</v>
      </c>
      <c r="G13" s="8"/>
      <c r="H13" s="8"/>
      <c r="I13" s="8">
        <v>363431</v>
      </c>
      <c r="J13" s="8">
        <v>363431</v>
      </c>
      <c r="K13" s="8">
        <v>190506</v>
      </c>
      <c r="L13" s="8">
        <v>198210</v>
      </c>
      <c r="M13" s="8"/>
      <c r="N13" s="8">
        <v>388716</v>
      </c>
      <c r="O13" s="8">
        <v>195217</v>
      </c>
      <c r="P13" s="8"/>
      <c r="Q13" s="8"/>
      <c r="R13" s="8">
        <v>195217</v>
      </c>
      <c r="S13" s="8"/>
      <c r="T13" s="8"/>
      <c r="U13" s="8"/>
      <c r="V13" s="8"/>
      <c r="W13" s="8">
        <v>947364</v>
      </c>
      <c r="X13" s="8">
        <v>1838886</v>
      </c>
      <c r="Y13" s="8">
        <v>-891522</v>
      </c>
      <c r="Z13" s="2">
        <v>-48.48</v>
      </c>
      <c r="AA13" s="6">
        <v>1838886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29520</v>
      </c>
      <c r="D15" s="6"/>
      <c r="E15" s="7">
        <v>24000</v>
      </c>
      <c r="F15" s="8">
        <v>34000</v>
      </c>
      <c r="G15" s="8">
        <v>8033</v>
      </c>
      <c r="H15" s="8">
        <v>109</v>
      </c>
      <c r="I15" s="8">
        <v>8274</v>
      </c>
      <c r="J15" s="8">
        <v>16416</v>
      </c>
      <c r="K15" s="8">
        <v>270</v>
      </c>
      <c r="L15" s="8">
        <v>2012</v>
      </c>
      <c r="M15" s="8">
        <v>12018</v>
      </c>
      <c r="N15" s="8">
        <v>14300</v>
      </c>
      <c r="O15" s="8">
        <v>339</v>
      </c>
      <c r="P15" s="8">
        <v>195</v>
      </c>
      <c r="Q15" s="8">
        <v>227</v>
      </c>
      <c r="R15" s="8">
        <v>761</v>
      </c>
      <c r="S15" s="8"/>
      <c r="T15" s="8"/>
      <c r="U15" s="8"/>
      <c r="V15" s="8"/>
      <c r="W15" s="8">
        <v>31477</v>
      </c>
      <c r="X15" s="8">
        <v>34000</v>
      </c>
      <c r="Y15" s="8">
        <v>-2523</v>
      </c>
      <c r="Z15" s="2">
        <v>-7.42</v>
      </c>
      <c r="AA15" s="6">
        <v>34000</v>
      </c>
    </row>
    <row r="16" spans="1:27" ht="12.75">
      <c r="A16" s="23" t="s">
        <v>41</v>
      </c>
      <c r="B16" s="29"/>
      <c r="C16" s="6">
        <v>6462382</v>
      </c>
      <c r="D16" s="6"/>
      <c r="E16" s="7">
        <v>6717990</v>
      </c>
      <c r="F16" s="8">
        <v>6717990</v>
      </c>
      <c r="G16" s="8">
        <v>590852</v>
      </c>
      <c r="H16" s="8">
        <v>457558</v>
      </c>
      <c r="I16" s="8">
        <v>1562171</v>
      </c>
      <c r="J16" s="8">
        <v>2610581</v>
      </c>
      <c r="K16" s="8">
        <v>592229</v>
      </c>
      <c r="L16" s="8">
        <v>477957</v>
      </c>
      <c r="M16" s="8">
        <v>373376</v>
      </c>
      <c r="N16" s="8">
        <v>1443562</v>
      </c>
      <c r="O16" s="8">
        <v>608726</v>
      </c>
      <c r="P16" s="8">
        <v>468266</v>
      </c>
      <c r="Q16" s="8">
        <v>171366</v>
      </c>
      <c r="R16" s="8">
        <v>1248358</v>
      </c>
      <c r="S16" s="8"/>
      <c r="T16" s="8"/>
      <c r="U16" s="8">
        <v>100135</v>
      </c>
      <c r="V16" s="8">
        <v>100135</v>
      </c>
      <c r="W16" s="8">
        <v>5402636</v>
      </c>
      <c r="X16" s="8">
        <v>6717990</v>
      </c>
      <c r="Y16" s="8">
        <v>-1315354</v>
      </c>
      <c r="Z16" s="2">
        <v>-19.58</v>
      </c>
      <c r="AA16" s="6">
        <v>6717990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60608754</v>
      </c>
      <c r="D18" s="6"/>
      <c r="E18" s="7">
        <v>69072000</v>
      </c>
      <c r="F18" s="8">
        <v>68322000</v>
      </c>
      <c r="G18" s="8">
        <v>26139000</v>
      </c>
      <c r="H18" s="8"/>
      <c r="I18" s="8">
        <v>26139000</v>
      </c>
      <c r="J18" s="8">
        <v>52278000</v>
      </c>
      <c r="K18" s="8"/>
      <c r="L18" s="8"/>
      <c r="M18" s="8">
        <v>20911000</v>
      </c>
      <c r="N18" s="8">
        <v>20911000</v>
      </c>
      <c r="O18" s="8"/>
      <c r="P18" s="8"/>
      <c r="Q18" s="8">
        <v>15683000</v>
      </c>
      <c r="R18" s="8">
        <v>15683000</v>
      </c>
      <c r="S18" s="8"/>
      <c r="T18" s="8"/>
      <c r="U18" s="8">
        <v>4927217</v>
      </c>
      <c r="V18" s="8">
        <v>4927217</v>
      </c>
      <c r="W18" s="8">
        <v>93799217</v>
      </c>
      <c r="X18" s="8">
        <v>68322000</v>
      </c>
      <c r="Y18" s="8">
        <v>25477217</v>
      </c>
      <c r="Z18" s="2">
        <v>37.29</v>
      </c>
      <c r="AA18" s="6">
        <v>68322000</v>
      </c>
    </row>
    <row r="19" spans="1:27" ht="12.75">
      <c r="A19" s="23" t="s">
        <v>44</v>
      </c>
      <c r="B19" s="29"/>
      <c r="C19" s="6">
        <v>641498</v>
      </c>
      <c r="D19" s="6"/>
      <c r="E19" s="7">
        <v>643041</v>
      </c>
      <c r="F19" s="26">
        <v>722097</v>
      </c>
      <c r="G19" s="26">
        <v>38892</v>
      </c>
      <c r="H19" s="26">
        <v>15212</v>
      </c>
      <c r="I19" s="26">
        <v>96450</v>
      </c>
      <c r="J19" s="26">
        <v>150554</v>
      </c>
      <c r="K19" s="26">
        <v>66786</v>
      </c>
      <c r="L19" s="26">
        <v>18765</v>
      </c>
      <c r="M19" s="26">
        <v>10278</v>
      </c>
      <c r="N19" s="26">
        <v>95829</v>
      </c>
      <c r="O19" s="26">
        <v>26172</v>
      </c>
      <c r="P19" s="26">
        <v>165576</v>
      </c>
      <c r="Q19" s="26">
        <v>3266</v>
      </c>
      <c r="R19" s="26">
        <v>195014</v>
      </c>
      <c r="S19" s="26"/>
      <c r="T19" s="26"/>
      <c r="U19" s="26">
        <v>29182</v>
      </c>
      <c r="V19" s="26">
        <v>29182</v>
      </c>
      <c r="W19" s="26">
        <v>470579</v>
      </c>
      <c r="X19" s="26">
        <v>722097</v>
      </c>
      <c r="Y19" s="26">
        <v>-251518</v>
      </c>
      <c r="Z19" s="27">
        <v>-34.83</v>
      </c>
      <c r="AA19" s="28">
        <v>722097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91278666</v>
      </c>
      <c r="D21" s="33">
        <f t="shared" si="0"/>
        <v>0</v>
      </c>
      <c r="E21" s="34">
        <f t="shared" si="0"/>
        <v>104478194</v>
      </c>
      <c r="F21" s="35">
        <f t="shared" si="0"/>
        <v>100430126</v>
      </c>
      <c r="G21" s="35">
        <f t="shared" si="0"/>
        <v>27313370</v>
      </c>
      <c r="H21" s="35">
        <f t="shared" si="0"/>
        <v>2584673</v>
      </c>
      <c r="I21" s="35">
        <f t="shared" si="0"/>
        <v>34598702</v>
      </c>
      <c r="J21" s="35">
        <f t="shared" si="0"/>
        <v>64496745</v>
      </c>
      <c r="K21" s="35">
        <f t="shared" si="0"/>
        <v>2922939</v>
      </c>
      <c r="L21" s="35">
        <f t="shared" si="0"/>
        <v>2691017</v>
      </c>
      <c r="M21" s="35">
        <f t="shared" si="0"/>
        <v>23013137</v>
      </c>
      <c r="N21" s="35">
        <f t="shared" si="0"/>
        <v>28627093</v>
      </c>
      <c r="O21" s="35">
        <f t="shared" si="0"/>
        <v>2983999</v>
      </c>
      <c r="P21" s="35">
        <f t="shared" si="0"/>
        <v>2522470</v>
      </c>
      <c r="Q21" s="35">
        <f t="shared" si="0"/>
        <v>17667300</v>
      </c>
      <c r="R21" s="35">
        <f t="shared" si="0"/>
        <v>23173769</v>
      </c>
      <c r="S21" s="35">
        <f t="shared" si="0"/>
        <v>1800218</v>
      </c>
      <c r="T21" s="35">
        <f t="shared" si="0"/>
        <v>0</v>
      </c>
      <c r="U21" s="35">
        <f t="shared" si="0"/>
        <v>8154939</v>
      </c>
      <c r="V21" s="35">
        <f t="shared" si="0"/>
        <v>9955157</v>
      </c>
      <c r="W21" s="35">
        <f t="shared" si="0"/>
        <v>126252764</v>
      </c>
      <c r="X21" s="35">
        <f t="shared" si="0"/>
        <v>103945220</v>
      </c>
      <c r="Y21" s="35">
        <f t="shared" si="0"/>
        <v>22307544</v>
      </c>
      <c r="Z21" s="36">
        <f>+IF(X21&lt;&gt;0,+(Y21/X21)*100,0)</f>
        <v>21.46086563672673</v>
      </c>
      <c r="AA21" s="33">
        <f>SUM(AA5:AA20)</f>
        <v>100430126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34971290</v>
      </c>
      <c r="D24" s="6"/>
      <c r="E24" s="7">
        <v>41323451</v>
      </c>
      <c r="F24" s="8">
        <v>41497451</v>
      </c>
      <c r="G24" s="8">
        <v>2804065</v>
      </c>
      <c r="H24" s="8">
        <v>3036852</v>
      </c>
      <c r="I24" s="8">
        <v>8905312</v>
      </c>
      <c r="J24" s="8">
        <v>14746229</v>
      </c>
      <c r="K24" s="8">
        <v>2952669</v>
      </c>
      <c r="L24" s="8">
        <v>3064938</v>
      </c>
      <c r="M24" s="8">
        <v>4692029</v>
      </c>
      <c r="N24" s="8">
        <v>10709636</v>
      </c>
      <c r="O24" s="8">
        <v>3299224</v>
      </c>
      <c r="P24" s="8">
        <v>3294179</v>
      </c>
      <c r="Q24" s="8">
        <v>500812</v>
      </c>
      <c r="R24" s="8">
        <v>7094215</v>
      </c>
      <c r="S24" s="8">
        <v>3366019</v>
      </c>
      <c r="T24" s="8"/>
      <c r="U24" s="8">
        <v>3229499</v>
      </c>
      <c r="V24" s="8">
        <v>6595518</v>
      </c>
      <c r="W24" s="8">
        <v>39145598</v>
      </c>
      <c r="X24" s="8">
        <v>41497451</v>
      </c>
      <c r="Y24" s="8">
        <v>-2351853</v>
      </c>
      <c r="Z24" s="2">
        <v>-5.67</v>
      </c>
      <c r="AA24" s="6">
        <v>41497451</v>
      </c>
    </row>
    <row r="25" spans="1:27" ht="12.75">
      <c r="A25" s="25" t="s">
        <v>49</v>
      </c>
      <c r="B25" s="24"/>
      <c r="C25" s="6">
        <v>5809171</v>
      </c>
      <c r="D25" s="6"/>
      <c r="E25" s="7">
        <v>3071992</v>
      </c>
      <c r="F25" s="8">
        <v>3071992</v>
      </c>
      <c r="G25" s="8">
        <v>484466</v>
      </c>
      <c r="H25" s="8">
        <v>484466</v>
      </c>
      <c r="I25" s="8">
        <v>1453771</v>
      </c>
      <c r="J25" s="8">
        <v>2422703</v>
      </c>
      <c r="K25" s="8">
        <v>484839</v>
      </c>
      <c r="L25" s="8">
        <v>484839</v>
      </c>
      <c r="M25" s="8">
        <v>484839</v>
      </c>
      <c r="N25" s="8">
        <v>1454517</v>
      </c>
      <c r="O25" s="8">
        <v>484839</v>
      </c>
      <c r="P25" s="8">
        <v>484839</v>
      </c>
      <c r="Q25" s="8"/>
      <c r="R25" s="8">
        <v>969678</v>
      </c>
      <c r="S25" s="8">
        <v>968932</v>
      </c>
      <c r="T25" s="8"/>
      <c r="U25" s="8">
        <v>227012</v>
      </c>
      <c r="V25" s="8">
        <v>1195944</v>
      </c>
      <c r="W25" s="8">
        <v>6042842</v>
      </c>
      <c r="X25" s="8">
        <v>3071992</v>
      </c>
      <c r="Y25" s="8">
        <v>2970850</v>
      </c>
      <c r="Z25" s="2">
        <v>96.71</v>
      </c>
      <c r="AA25" s="6">
        <v>3071992</v>
      </c>
    </row>
    <row r="26" spans="1:27" ht="12.75">
      <c r="A26" s="25" t="s">
        <v>50</v>
      </c>
      <c r="B26" s="24"/>
      <c r="C26" s="6">
        <v>1539532</v>
      </c>
      <c r="D26" s="6"/>
      <c r="E26" s="7">
        <v>2754504</v>
      </c>
      <c r="F26" s="8">
        <v>2754504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2754504</v>
      </c>
      <c r="Y26" s="8">
        <v>-2754504</v>
      </c>
      <c r="Z26" s="2">
        <v>-100</v>
      </c>
      <c r="AA26" s="6">
        <v>2754504</v>
      </c>
    </row>
    <row r="27" spans="1:27" ht="12.75">
      <c r="A27" s="25" t="s">
        <v>51</v>
      </c>
      <c r="B27" s="24"/>
      <c r="C27" s="6">
        <v>8721579</v>
      </c>
      <c r="D27" s="6"/>
      <c r="E27" s="7">
        <v>8294491</v>
      </c>
      <c r="F27" s="8">
        <v>10157581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275</v>
      </c>
      <c r="V27" s="8">
        <v>275</v>
      </c>
      <c r="W27" s="8">
        <v>275</v>
      </c>
      <c r="X27" s="8">
        <v>10157581</v>
      </c>
      <c r="Y27" s="8">
        <v>-10157306</v>
      </c>
      <c r="Z27" s="2">
        <v>-100</v>
      </c>
      <c r="AA27" s="6">
        <v>10157581</v>
      </c>
    </row>
    <row r="28" spans="1:27" ht="12.75">
      <c r="A28" s="25" t="s">
        <v>52</v>
      </c>
      <c r="B28" s="24"/>
      <c r="C28" s="6">
        <v>134956</v>
      </c>
      <c r="D28" s="6"/>
      <c r="E28" s="7">
        <v>126000</v>
      </c>
      <c r="F28" s="8">
        <v>149000</v>
      </c>
      <c r="G28" s="8">
        <v>126000</v>
      </c>
      <c r="H28" s="8"/>
      <c r="I28" s="8">
        <v>126050</v>
      </c>
      <c r="J28" s="8">
        <v>252050</v>
      </c>
      <c r="K28" s="8">
        <v>237</v>
      </c>
      <c r="L28" s="8"/>
      <c r="M28" s="8">
        <v>22709</v>
      </c>
      <c r="N28" s="8">
        <v>22946</v>
      </c>
      <c r="O28" s="8">
        <v>286</v>
      </c>
      <c r="P28" s="8">
        <v>259</v>
      </c>
      <c r="Q28" s="8"/>
      <c r="R28" s="8">
        <v>545</v>
      </c>
      <c r="S28" s="8">
        <v>565</v>
      </c>
      <c r="T28" s="8"/>
      <c r="U28" s="8">
        <v>1471</v>
      </c>
      <c r="V28" s="8">
        <v>2036</v>
      </c>
      <c r="W28" s="8">
        <v>277577</v>
      </c>
      <c r="X28" s="8">
        <v>149000</v>
      </c>
      <c r="Y28" s="8">
        <v>128577</v>
      </c>
      <c r="Z28" s="2">
        <v>86.29</v>
      </c>
      <c r="AA28" s="6">
        <v>149000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2463804</v>
      </c>
      <c r="D30" s="6"/>
      <c r="E30" s="7">
        <v>4485000</v>
      </c>
      <c r="F30" s="8">
        <v>4136000</v>
      </c>
      <c r="G30" s="8">
        <v>76545</v>
      </c>
      <c r="H30" s="8">
        <v>252775</v>
      </c>
      <c r="I30" s="8">
        <v>575276</v>
      </c>
      <c r="J30" s="8">
        <v>904596</v>
      </c>
      <c r="K30" s="8">
        <v>94430</v>
      </c>
      <c r="L30" s="8">
        <v>160028</v>
      </c>
      <c r="M30" s="8">
        <v>550114</v>
      </c>
      <c r="N30" s="8">
        <v>804572</v>
      </c>
      <c r="O30" s="8">
        <v>333226</v>
      </c>
      <c r="P30" s="8">
        <v>404540</v>
      </c>
      <c r="Q30" s="8">
        <v>206032</v>
      </c>
      <c r="R30" s="8">
        <v>943798</v>
      </c>
      <c r="S30" s="8"/>
      <c r="T30" s="8"/>
      <c r="U30" s="8">
        <v>777016</v>
      </c>
      <c r="V30" s="8">
        <v>777016</v>
      </c>
      <c r="W30" s="8">
        <v>3429982</v>
      </c>
      <c r="X30" s="8">
        <v>4136000</v>
      </c>
      <c r="Y30" s="8">
        <v>-706018</v>
      </c>
      <c r="Z30" s="2">
        <v>-17.07</v>
      </c>
      <c r="AA30" s="6">
        <v>4136000</v>
      </c>
    </row>
    <row r="31" spans="1:27" ht="12.75">
      <c r="A31" s="25" t="s">
        <v>55</v>
      </c>
      <c r="B31" s="24"/>
      <c r="C31" s="6">
        <v>18583541</v>
      </c>
      <c r="D31" s="6"/>
      <c r="E31" s="7">
        <v>23987154</v>
      </c>
      <c r="F31" s="8">
        <v>24546157</v>
      </c>
      <c r="G31" s="8">
        <v>190373</v>
      </c>
      <c r="H31" s="8">
        <v>2885598</v>
      </c>
      <c r="I31" s="8">
        <v>3382025</v>
      </c>
      <c r="J31" s="8">
        <v>6457996</v>
      </c>
      <c r="K31" s="8">
        <v>2784105</v>
      </c>
      <c r="L31" s="8">
        <v>3310655</v>
      </c>
      <c r="M31" s="8">
        <v>1528140</v>
      </c>
      <c r="N31" s="8">
        <v>7622900</v>
      </c>
      <c r="O31" s="8">
        <v>3723068</v>
      </c>
      <c r="P31" s="8">
        <v>4709564</v>
      </c>
      <c r="Q31" s="8">
        <v>3008096</v>
      </c>
      <c r="R31" s="8">
        <v>11440728</v>
      </c>
      <c r="S31" s="8">
        <v>717926</v>
      </c>
      <c r="T31" s="8">
        <v>12841</v>
      </c>
      <c r="U31" s="8">
        <v>1315428</v>
      </c>
      <c r="V31" s="8">
        <v>2046195</v>
      </c>
      <c r="W31" s="8">
        <v>27567819</v>
      </c>
      <c r="X31" s="8">
        <v>24546157</v>
      </c>
      <c r="Y31" s="8">
        <v>3021662</v>
      </c>
      <c r="Z31" s="2">
        <v>12.31</v>
      </c>
      <c r="AA31" s="6">
        <v>24546157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11100637</v>
      </c>
      <c r="D33" s="6"/>
      <c r="E33" s="7">
        <v>17852892</v>
      </c>
      <c r="F33" s="8">
        <v>26408449</v>
      </c>
      <c r="G33" s="8">
        <v>860644</v>
      </c>
      <c r="H33" s="8">
        <v>764664</v>
      </c>
      <c r="I33" s="8">
        <v>2598625</v>
      </c>
      <c r="J33" s="8">
        <v>4223933</v>
      </c>
      <c r="K33" s="8">
        <v>2229756</v>
      </c>
      <c r="L33" s="8">
        <v>2710617</v>
      </c>
      <c r="M33" s="8">
        <v>1264146</v>
      </c>
      <c r="N33" s="8">
        <v>6204519</v>
      </c>
      <c r="O33" s="8">
        <v>998112</v>
      </c>
      <c r="P33" s="8">
        <v>533209</v>
      </c>
      <c r="Q33" s="8">
        <v>1629199</v>
      </c>
      <c r="R33" s="8">
        <v>3160520</v>
      </c>
      <c r="S33" s="8">
        <v>827554</v>
      </c>
      <c r="T33" s="8">
        <v>148000</v>
      </c>
      <c r="U33" s="8">
        <v>-1235318</v>
      </c>
      <c r="V33" s="8">
        <v>-259764</v>
      </c>
      <c r="W33" s="8">
        <v>13329208</v>
      </c>
      <c r="X33" s="8">
        <v>26408449</v>
      </c>
      <c r="Y33" s="8">
        <v>-13079241</v>
      </c>
      <c r="Z33" s="2">
        <v>-49.53</v>
      </c>
      <c r="AA33" s="6">
        <v>26408449</v>
      </c>
    </row>
    <row r="34" spans="1:27" ht="12.75">
      <c r="A34" s="23" t="s">
        <v>57</v>
      </c>
      <c r="B34" s="29"/>
      <c r="C34" s="6">
        <v>201941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83526451</v>
      </c>
      <c r="D35" s="33">
        <f>SUM(D24:D34)</f>
        <v>0</v>
      </c>
      <c r="E35" s="34">
        <f t="shared" si="1"/>
        <v>101895484</v>
      </c>
      <c r="F35" s="35">
        <f t="shared" si="1"/>
        <v>112721134</v>
      </c>
      <c r="G35" s="35">
        <f t="shared" si="1"/>
        <v>4542093</v>
      </c>
      <c r="H35" s="35">
        <f t="shared" si="1"/>
        <v>7424355</v>
      </c>
      <c r="I35" s="35">
        <f t="shared" si="1"/>
        <v>17041059</v>
      </c>
      <c r="J35" s="35">
        <f t="shared" si="1"/>
        <v>29007507</v>
      </c>
      <c r="K35" s="35">
        <f t="shared" si="1"/>
        <v>8546036</v>
      </c>
      <c r="L35" s="35">
        <f t="shared" si="1"/>
        <v>9731077</v>
      </c>
      <c r="M35" s="35">
        <f t="shared" si="1"/>
        <v>8541977</v>
      </c>
      <c r="N35" s="35">
        <f t="shared" si="1"/>
        <v>26819090</v>
      </c>
      <c r="O35" s="35">
        <f t="shared" si="1"/>
        <v>8838755</v>
      </c>
      <c r="P35" s="35">
        <f t="shared" si="1"/>
        <v>9426590</v>
      </c>
      <c r="Q35" s="35">
        <f t="shared" si="1"/>
        <v>5344139</v>
      </c>
      <c r="R35" s="35">
        <f t="shared" si="1"/>
        <v>23609484</v>
      </c>
      <c r="S35" s="35">
        <f t="shared" si="1"/>
        <v>5880996</v>
      </c>
      <c r="T35" s="35">
        <f t="shared" si="1"/>
        <v>160841</v>
      </c>
      <c r="U35" s="35">
        <f t="shared" si="1"/>
        <v>4315383</v>
      </c>
      <c r="V35" s="35">
        <f t="shared" si="1"/>
        <v>10357220</v>
      </c>
      <c r="W35" s="35">
        <f t="shared" si="1"/>
        <v>89793301</v>
      </c>
      <c r="X35" s="35">
        <f t="shared" si="1"/>
        <v>112721134</v>
      </c>
      <c r="Y35" s="35">
        <f t="shared" si="1"/>
        <v>-22927833</v>
      </c>
      <c r="Z35" s="36">
        <f>+IF(X35&lt;&gt;0,+(Y35/X35)*100,0)</f>
        <v>-20.340314354892847</v>
      </c>
      <c r="AA35" s="33">
        <f>SUM(AA24:AA34)</f>
        <v>112721134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7752215</v>
      </c>
      <c r="D37" s="46">
        <f>+D21-D35</f>
        <v>0</v>
      </c>
      <c r="E37" s="47">
        <f t="shared" si="2"/>
        <v>2582710</v>
      </c>
      <c r="F37" s="48">
        <f t="shared" si="2"/>
        <v>-12291008</v>
      </c>
      <c r="G37" s="48">
        <f t="shared" si="2"/>
        <v>22771277</v>
      </c>
      <c r="H37" s="48">
        <f t="shared" si="2"/>
        <v>-4839682</v>
      </c>
      <c r="I37" s="48">
        <f t="shared" si="2"/>
        <v>17557643</v>
      </c>
      <c r="J37" s="48">
        <f t="shared" si="2"/>
        <v>35489238</v>
      </c>
      <c r="K37" s="48">
        <f t="shared" si="2"/>
        <v>-5623097</v>
      </c>
      <c r="L37" s="48">
        <f t="shared" si="2"/>
        <v>-7040060</v>
      </c>
      <c r="M37" s="48">
        <f t="shared" si="2"/>
        <v>14471160</v>
      </c>
      <c r="N37" s="48">
        <f t="shared" si="2"/>
        <v>1808003</v>
      </c>
      <c r="O37" s="48">
        <f t="shared" si="2"/>
        <v>-5854756</v>
      </c>
      <c r="P37" s="48">
        <f t="shared" si="2"/>
        <v>-6904120</v>
      </c>
      <c r="Q37" s="48">
        <f t="shared" si="2"/>
        <v>12323161</v>
      </c>
      <c r="R37" s="48">
        <f t="shared" si="2"/>
        <v>-435715</v>
      </c>
      <c r="S37" s="48">
        <f t="shared" si="2"/>
        <v>-4080778</v>
      </c>
      <c r="T37" s="48">
        <f t="shared" si="2"/>
        <v>-160841</v>
      </c>
      <c r="U37" s="48">
        <f t="shared" si="2"/>
        <v>3839556</v>
      </c>
      <c r="V37" s="48">
        <f t="shared" si="2"/>
        <v>-402063</v>
      </c>
      <c r="W37" s="48">
        <f t="shared" si="2"/>
        <v>36459463</v>
      </c>
      <c r="X37" s="48">
        <f>IF(F21=F35,0,X21-X35)</f>
        <v>-8775914</v>
      </c>
      <c r="Y37" s="48">
        <f t="shared" si="2"/>
        <v>45235377</v>
      </c>
      <c r="Z37" s="49">
        <f>+IF(X37&lt;&gt;0,+(Y37/X37)*100,0)</f>
        <v>-515.4491828429495</v>
      </c>
      <c r="AA37" s="46">
        <f>+AA21-AA35</f>
        <v>-12291008</v>
      </c>
    </row>
    <row r="38" spans="1:27" ht="22.5" customHeight="1">
      <c r="A38" s="50" t="s">
        <v>60</v>
      </c>
      <c r="B38" s="29"/>
      <c r="C38" s="6">
        <v>19385000</v>
      </c>
      <c r="D38" s="6"/>
      <c r="E38" s="7">
        <v>16076000</v>
      </c>
      <c r="F38" s="8">
        <v>16076000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16076001</v>
      </c>
      <c r="V38" s="8">
        <v>16076001</v>
      </c>
      <c r="W38" s="8">
        <v>16076001</v>
      </c>
      <c r="X38" s="8">
        <v>16076000</v>
      </c>
      <c r="Y38" s="8">
        <v>1</v>
      </c>
      <c r="Z38" s="2"/>
      <c r="AA38" s="6">
        <v>16076000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27137215</v>
      </c>
      <c r="D41" s="56">
        <f>SUM(D37:D40)</f>
        <v>0</v>
      </c>
      <c r="E41" s="57">
        <f t="shared" si="3"/>
        <v>18658710</v>
      </c>
      <c r="F41" s="58">
        <f t="shared" si="3"/>
        <v>3784992</v>
      </c>
      <c r="G41" s="58">
        <f t="shared" si="3"/>
        <v>22771277</v>
      </c>
      <c r="H41" s="58">
        <f t="shared" si="3"/>
        <v>-4839682</v>
      </c>
      <c r="I41" s="58">
        <f t="shared" si="3"/>
        <v>17557643</v>
      </c>
      <c r="J41" s="58">
        <f t="shared" si="3"/>
        <v>35489238</v>
      </c>
      <c r="K41" s="58">
        <f t="shared" si="3"/>
        <v>-5623097</v>
      </c>
      <c r="L41" s="58">
        <f t="shared" si="3"/>
        <v>-7040060</v>
      </c>
      <c r="M41" s="58">
        <f t="shared" si="3"/>
        <v>14471160</v>
      </c>
      <c r="N41" s="58">
        <f t="shared" si="3"/>
        <v>1808003</v>
      </c>
      <c r="O41" s="58">
        <f t="shared" si="3"/>
        <v>-5854756</v>
      </c>
      <c r="P41" s="58">
        <f t="shared" si="3"/>
        <v>-6904120</v>
      </c>
      <c r="Q41" s="58">
        <f t="shared" si="3"/>
        <v>12323161</v>
      </c>
      <c r="R41" s="58">
        <f t="shared" si="3"/>
        <v>-435715</v>
      </c>
      <c r="S41" s="58">
        <f t="shared" si="3"/>
        <v>-4080778</v>
      </c>
      <c r="T41" s="58">
        <f t="shared" si="3"/>
        <v>-160841</v>
      </c>
      <c r="U41" s="58">
        <f t="shared" si="3"/>
        <v>19915557</v>
      </c>
      <c r="V41" s="58">
        <f t="shared" si="3"/>
        <v>15673938</v>
      </c>
      <c r="W41" s="58">
        <f t="shared" si="3"/>
        <v>52535464</v>
      </c>
      <c r="X41" s="58">
        <f t="shared" si="3"/>
        <v>7300086</v>
      </c>
      <c r="Y41" s="58">
        <f t="shared" si="3"/>
        <v>45235378</v>
      </c>
      <c r="Z41" s="59">
        <f>+IF(X41&lt;&gt;0,+(Y41/X41)*100,0)</f>
        <v>619.6554122787046</v>
      </c>
      <c r="AA41" s="56">
        <f>SUM(AA37:AA40)</f>
        <v>3784992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27137215</v>
      </c>
      <c r="D43" s="64">
        <f>+D41-D42</f>
        <v>0</v>
      </c>
      <c r="E43" s="65">
        <f t="shared" si="4"/>
        <v>18658710</v>
      </c>
      <c r="F43" s="66">
        <f t="shared" si="4"/>
        <v>3784992</v>
      </c>
      <c r="G43" s="66">
        <f t="shared" si="4"/>
        <v>22771277</v>
      </c>
      <c r="H43" s="66">
        <f t="shared" si="4"/>
        <v>-4839682</v>
      </c>
      <c r="I43" s="66">
        <f t="shared" si="4"/>
        <v>17557643</v>
      </c>
      <c r="J43" s="66">
        <f t="shared" si="4"/>
        <v>35489238</v>
      </c>
      <c r="K43" s="66">
        <f t="shared" si="4"/>
        <v>-5623097</v>
      </c>
      <c r="L43" s="66">
        <f t="shared" si="4"/>
        <v>-7040060</v>
      </c>
      <c r="M43" s="66">
        <f t="shared" si="4"/>
        <v>14471160</v>
      </c>
      <c r="N43" s="66">
        <f t="shared" si="4"/>
        <v>1808003</v>
      </c>
      <c r="O43" s="66">
        <f t="shared" si="4"/>
        <v>-5854756</v>
      </c>
      <c r="P43" s="66">
        <f t="shared" si="4"/>
        <v>-6904120</v>
      </c>
      <c r="Q43" s="66">
        <f t="shared" si="4"/>
        <v>12323161</v>
      </c>
      <c r="R43" s="66">
        <f t="shared" si="4"/>
        <v>-435715</v>
      </c>
      <c r="S43" s="66">
        <f t="shared" si="4"/>
        <v>-4080778</v>
      </c>
      <c r="T43" s="66">
        <f t="shared" si="4"/>
        <v>-160841</v>
      </c>
      <c r="U43" s="66">
        <f t="shared" si="4"/>
        <v>19915557</v>
      </c>
      <c r="V43" s="66">
        <f t="shared" si="4"/>
        <v>15673938</v>
      </c>
      <c r="W43" s="66">
        <f t="shared" si="4"/>
        <v>52535464</v>
      </c>
      <c r="X43" s="66">
        <f t="shared" si="4"/>
        <v>7300086</v>
      </c>
      <c r="Y43" s="66">
        <f t="shared" si="4"/>
        <v>45235378</v>
      </c>
      <c r="Z43" s="67">
        <f>+IF(X43&lt;&gt;0,+(Y43/X43)*100,0)</f>
        <v>619.6554122787046</v>
      </c>
      <c r="AA43" s="64">
        <f>+AA41-AA42</f>
        <v>3784992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27137215</v>
      </c>
      <c r="D45" s="56">
        <f>SUM(D43:D44)</f>
        <v>0</v>
      </c>
      <c r="E45" s="57">
        <f t="shared" si="5"/>
        <v>18658710</v>
      </c>
      <c r="F45" s="58">
        <f t="shared" si="5"/>
        <v>3784992</v>
      </c>
      <c r="G45" s="58">
        <f t="shared" si="5"/>
        <v>22771277</v>
      </c>
      <c r="H45" s="58">
        <f t="shared" si="5"/>
        <v>-4839682</v>
      </c>
      <c r="I45" s="58">
        <f t="shared" si="5"/>
        <v>17557643</v>
      </c>
      <c r="J45" s="58">
        <f t="shared" si="5"/>
        <v>35489238</v>
      </c>
      <c r="K45" s="58">
        <f t="shared" si="5"/>
        <v>-5623097</v>
      </c>
      <c r="L45" s="58">
        <f t="shared" si="5"/>
        <v>-7040060</v>
      </c>
      <c r="M45" s="58">
        <f t="shared" si="5"/>
        <v>14471160</v>
      </c>
      <c r="N45" s="58">
        <f t="shared" si="5"/>
        <v>1808003</v>
      </c>
      <c r="O45" s="58">
        <f t="shared" si="5"/>
        <v>-5854756</v>
      </c>
      <c r="P45" s="58">
        <f t="shared" si="5"/>
        <v>-6904120</v>
      </c>
      <c r="Q45" s="58">
        <f t="shared" si="5"/>
        <v>12323161</v>
      </c>
      <c r="R45" s="58">
        <f t="shared" si="5"/>
        <v>-435715</v>
      </c>
      <c r="S45" s="58">
        <f t="shared" si="5"/>
        <v>-4080778</v>
      </c>
      <c r="T45" s="58">
        <f t="shared" si="5"/>
        <v>-160841</v>
      </c>
      <c r="U45" s="58">
        <f t="shared" si="5"/>
        <v>19915557</v>
      </c>
      <c r="V45" s="58">
        <f t="shared" si="5"/>
        <v>15673938</v>
      </c>
      <c r="W45" s="58">
        <f t="shared" si="5"/>
        <v>52535464</v>
      </c>
      <c r="X45" s="58">
        <f t="shared" si="5"/>
        <v>7300086</v>
      </c>
      <c r="Y45" s="58">
        <f t="shared" si="5"/>
        <v>45235378</v>
      </c>
      <c r="Z45" s="59">
        <f>+IF(X45&lt;&gt;0,+(Y45/X45)*100,0)</f>
        <v>619.6554122787046</v>
      </c>
      <c r="AA45" s="56">
        <f>SUM(AA43:AA44)</f>
        <v>3784992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27137215</v>
      </c>
      <c r="D47" s="71">
        <f>SUM(D45:D46)</f>
        <v>0</v>
      </c>
      <c r="E47" s="72">
        <f t="shared" si="6"/>
        <v>18658710</v>
      </c>
      <c r="F47" s="73">
        <f t="shared" si="6"/>
        <v>3784992</v>
      </c>
      <c r="G47" s="73">
        <f t="shared" si="6"/>
        <v>22771277</v>
      </c>
      <c r="H47" s="74">
        <f t="shared" si="6"/>
        <v>-4839682</v>
      </c>
      <c r="I47" s="74">
        <f t="shared" si="6"/>
        <v>17557643</v>
      </c>
      <c r="J47" s="74">
        <f t="shared" si="6"/>
        <v>35489238</v>
      </c>
      <c r="K47" s="74">
        <f t="shared" si="6"/>
        <v>-5623097</v>
      </c>
      <c r="L47" s="74">
        <f t="shared" si="6"/>
        <v>-7040060</v>
      </c>
      <c r="M47" s="73">
        <f t="shared" si="6"/>
        <v>14471160</v>
      </c>
      <c r="N47" s="73">
        <f t="shared" si="6"/>
        <v>1808003</v>
      </c>
      <c r="O47" s="74">
        <f t="shared" si="6"/>
        <v>-5854756</v>
      </c>
      <c r="P47" s="74">
        <f t="shared" si="6"/>
        <v>-6904120</v>
      </c>
      <c r="Q47" s="74">
        <f t="shared" si="6"/>
        <v>12323161</v>
      </c>
      <c r="R47" s="74">
        <f t="shared" si="6"/>
        <v>-435715</v>
      </c>
      <c r="S47" s="74">
        <f t="shared" si="6"/>
        <v>-4080778</v>
      </c>
      <c r="T47" s="73">
        <f t="shared" si="6"/>
        <v>-160841</v>
      </c>
      <c r="U47" s="73">
        <f t="shared" si="6"/>
        <v>19915557</v>
      </c>
      <c r="V47" s="74">
        <f t="shared" si="6"/>
        <v>15673938</v>
      </c>
      <c r="W47" s="74">
        <f t="shared" si="6"/>
        <v>52535464</v>
      </c>
      <c r="X47" s="74">
        <f t="shared" si="6"/>
        <v>7300086</v>
      </c>
      <c r="Y47" s="74">
        <f t="shared" si="6"/>
        <v>45235378</v>
      </c>
      <c r="Z47" s="75">
        <f>+IF(X47&lt;&gt;0,+(Y47/X47)*100,0)</f>
        <v>619.6554122787046</v>
      </c>
      <c r="AA47" s="76">
        <f>SUM(AA45:AA46)</f>
        <v>3784992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17215842</v>
      </c>
      <c r="D5" s="6"/>
      <c r="E5" s="7">
        <v>18586333</v>
      </c>
      <c r="F5" s="8">
        <v>18586333</v>
      </c>
      <c r="G5" s="8"/>
      <c r="H5" s="8"/>
      <c r="I5" s="8">
        <v>844580</v>
      </c>
      <c r="J5" s="8">
        <v>844580</v>
      </c>
      <c r="K5" s="8">
        <v>851763</v>
      </c>
      <c r="L5" s="8">
        <v>825599</v>
      </c>
      <c r="M5" s="8">
        <v>820451</v>
      </c>
      <c r="N5" s="8">
        <v>2497813</v>
      </c>
      <c r="O5" s="8">
        <v>854212</v>
      </c>
      <c r="P5" s="8">
        <v>393804</v>
      </c>
      <c r="Q5" s="8">
        <v>761505</v>
      </c>
      <c r="R5" s="8">
        <v>2009521</v>
      </c>
      <c r="S5" s="8">
        <v>901266</v>
      </c>
      <c r="T5" s="8">
        <v>847628</v>
      </c>
      <c r="U5" s="8">
        <v>-203280</v>
      </c>
      <c r="V5" s="8">
        <v>1545614</v>
      </c>
      <c r="W5" s="8">
        <v>6897528</v>
      </c>
      <c r="X5" s="8">
        <v>18586333</v>
      </c>
      <c r="Y5" s="8">
        <v>-11688805</v>
      </c>
      <c r="Z5" s="2">
        <v>-62.89</v>
      </c>
      <c r="AA5" s="6">
        <v>18586333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1046465</v>
      </c>
      <c r="D9" s="6"/>
      <c r="E9" s="7">
        <v>809178</v>
      </c>
      <c r="F9" s="8">
        <v>809178</v>
      </c>
      <c r="G9" s="8">
        <v>94308</v>
      </c>
      <c r="H9" s="8"/>
      <c r="I9" s="8">
        <v>-12925</v>
      </c>
      <c r="J9" s="8">
        <v>81383</v>
      </c>
      <c r="K9" s="8">
        <v>57477</v>
      </c>
      <c r="L9" s="8">
        <v>57573</v>
      </c>
      <c r="M9" s="8">
        <v>56116</v>
      </c>
      <c r="N9" s="8">
        <v>171166</v>
      </c>
      <c r="O9" s="8">
        <v>57525</v>
      </c>
      <c r="P9" s="8">
        <v>57573</v>
      </c>
      <c r="Q9" s="8">
        <v>57381</v>
      </c>
      <c r="R9" s="8">
        <v>172479</v>
      </c>
      <c r="S9" s="8">
        <v>57669</v>
      </c>
      <c r="T9" s="8">
        <v>57669</v>
      </c>
      <c r="U9" s="8">
        <v>-13064</v>
      </c>
      <c r="V9" s="8">
        <v>102274</v>
      </c>
      <c r="W9" s="8">
        <v>527302</v>
      </c>
      <c r="X9" s="8">
        <v>809178</v>
      </c>
      <c r="Y9" s="8">
        <v>-281876</v>
      </c>
      <c r="Z9" s="2">
        <v>-34.83</v>
      </c>
      <c r="AA9" s="6">
        <v>809178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924757</v>
      </c>
      <c r="D11" s="6"/>
      <c r="E11" s="7">
        <v>1045668</v>
      </c>
      <c r="F11" s="8">
        <v>1045668</v>
      </c>
      <c r="G11" s="8">
        <v>53831</v>
      </c>
      <c r="H11" s="8">
        <v>7833</v>
      </c>
      <c r="I11" s="8">
        <v>59778</v>
      </c>
      <c r="J11" s="8">
        <v>121442</v>
      </c>
      <c r="K11" s="8">
        <v>65790</v>
      </c>
      <c r="L11" s="8">
        <v>60872</v>
      </c>
      <c r="M11" s="8">
        <v>58213</v>
      </c>
      <c r="N11" s="8">
        <v>184875</v>
      </c>
      <c r="O11" s="8">
        <v>44621</v>
      </c>
      <c r="P11" s="8">
        <v>60897</v>
      </c>
      <c r="Q11" s="8">
        <v>68434</v>
      </c>
      <c r="R11" s="8">
        <v>173952</v>
      </c>
      <c r="S11" s="8">
        <v>56159</v>
      </c>
      <c r="T11" s="8">
        <v>60689</v>
      </c>
      <c r="U11" s="8">
        <v>51125</v>
      </c>
      <c r="V11" s="8">
        <v>167973</v>
      </c>
      <c r="W11" s="8">
        <v>648242</v>
      </c>
      <c r="X11" s="8">
        <v>1045668</v>
      </c>
      <c r="Y11" s="8">
        <v>-397426</v>
      </c>
      <c r="Z11" s="2">
        <v>-38.01</v>
      </c>
      <c r="AA11" s="6">
        <v>1045668</v>
      </c>
    </row>
    <row r="12" spans="1:27" ht="12.75">
      <c r="A12" s="25" t="s">
        <v>37</v>
      </c>
      <c r="B12" s="29"/>
      <c r="C12" s="6">
        <v>2628951</v>
      </c>
      <c r="D12" s="6"/>
      <c r="E12" s="7">
        <v>3104396</v>
      </c>
      <c r="F12" s="8">
        <v>3104396</v>
      </c>
      <c r="G12" s="8">
        <v>231975</v>
      </c>
      <c r="H12" s="8">
        <v>236502</v>
      </c>
      <c r="I12" s="8">
        <v>176280</v>
      </c>
      <c r="J12" s="8">
        <v>644757</v>
      </c>
      <c r="K12" s="8">
        <v>628628</v>
      </c>
      <c r="L12" s="8">
        <v>187391</v>
      </c>
      <c r="M12" s="8">
        <v>154231</v>
      </c>
      <c r="N12" s="8">
        <v>970250</v>
      </c>
      <c r="O12" s="8">
        <v>210910</v>
      </c>
      <c r="P12" s="8">
        <v>123735</v>
      </c>
      <c r="Q12" s="8">
        <v>373356</v>
      </c>
      <c r="R12" s="8">
        <v>708001</v>
      </c>
      <c r="S12" s="8">
        <v>107738</v>
      </c>
      <c r="T12" s="8">
        <v>86307</v>
      </c>
      <c r="U12" s="8">
        <v>-882703</v>
      </c>
      <c r="V12" s="8">
        <v>-688658</v>
      </c>
      <c r="W12" s="8">
        <v>1634350</v>
      </c>
      <c r="X12" s="8">
        <v>3104396</v>
      </c>
      <c r="Y12" s="8">
        <v>-1470046</v>
      </c>
      <c r="Z12" s="2">
        <v>-47.35</v>
      </c>
      <c r="AA12" s="6">
        <v>3104396</v>
      </c>
    </row>
    <row r="13" spans="1:27" ht="12.75">
      <c r="A13" s="23" t="s">
        <v>38</v>
      </c>
      <c r="B13" s="29"/>
      <c r="C13" s="6">
        <v>168567</v>
      </c>
      <c r="D13" s="6"/>
      <c r="E13" s="7">
        <v>105996</v>
      </c>
      <c r="F13" s="8">
        <v>105996</v>
      </c>
      <c r="G13" s="8">
        <v>8544</v>
      </c>
      <c r="H13" s="8"/>
      <c r="I13" s="8">
        <v>17677</v>
      </c>
      <c r="J13" s="8">
        <v>26221</v>
      </c>
      <c r="K13" s="8">
        <v>18012</v>
      </c>
      <c r="L13" s="8">
        <v>18344</v>
      </c>
      <c r="M13" s="8">
        <v>18390</v>
      </c>
      <c r="N13" s="8">
        <v>54746</v>
      </c>
      <c r="O13" s="8">
        <v>18684</v>
      </c>
      <c r="P13" s="8">
        <v>18847</v>
      </c>
      <c r="Q13" s="8">
        <v>18968</v>
      </c>
      <c r="R13" s="8">
        <v>56499</v>
      </c>
      <c r="S13" s="8">
        <v>19338</v>
      </c>
      <c r="T13" s="8">
        <v>19627</v>
      </c>
      <c r="U13" s="8">
        <v>-40622</v>
      </c>
      <c r="V13" s="8">
        <v>-1657</v>
      </c>
      <c r="W13" s="8">
        <v>135809</v>
      </c>
      <c r="X13" s="8">
        <v>105996</v>
      </c>
      <c r="Y13" s="8">
        <v>29813</v>
      </c>
      <c r="Z13" s="2">
        <v>28.13</v>
      </c>
      <c r="AA13" s="6">
        <v>105996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3271626</v>
      </c>
      <c r="D15" s="6"/>
      <c r="E15" s="7">
        <v>1913304</v>
      </c>
      <c r="F15" s="8">
        <v>1913304</v>
      </c>
      <c r="G15" s="8">
        <v>272560</v>
      </c>
      <c r="H15" s="8">
        <v>9300</v>
      </c>
      <c r="I15" s="8">
        <v>389699</v>
      </c>
      <c r="J15" s="8">
        <v>671559</v>
      </c>
      <c r="K15" s="8">
        <v>389679</v>
      </c>
      <c r="L15" s="8">
        <v>392732</v>
      </c>
      <c r="M15" s="8">
        <v>381755</v>
      </c>
      <c r="N15" s="8">
        <v>1164166</v>
      </c>
      <c r="O15" s="8">
        <v>380231</v>
      </c>
      <c r="P15" s="8">
        <v>-783017</v>
      </c>
      <c r="Q15" s="8">
        <v>361030</v>
      </c>
      <c r="R15" s="8">
        <v>-41756</v>
      </c>
      <c r="S15" s="8">
        <v>1178020</v>
      </c>
      <c r="T15" s="8">
        <v>409576</v>
      </c>
      <c r="U15" s="8">
        <v>-96078</v>
      </c>
      <c r="V15" s="8">
        <v>1491518</v>
      </c>
      <c r="W15" s="8">
        <v>3285487</v>
      </c>
      <c r="X15" s="8">
        <v>1913304</v>
      </c>
      <c r="Y15" s="8">
        <v>1372183</v>
      </c>
      <c r="Z15" s="2">
        <v>71.72</v>
      </c>
      <c r="AA15" s="6">
        <v>1913304</v>
      </c>
    </row>
    <row r="16" spans="1:27" ht="12.75">
      <c r="A16" s="23" t="s">
        <v>41</v>
      </c>
      <c r="B16" s="29"/>
      <c r="C16" s="6">
        <v>690286</v>
      </c>
      <c r="D16" s="6"/>
      <c r="E16" s="7">
        <v>869200</v>
      </c>
      <c r="F16" s="8">
        <v>869200</v>
      </c>
      <c r="G16" s="8">
        <v>56882</v>
      </c>
      <c r="H16" s="8">
        <v>43957</v>
      </c>
      <c r="I16" s="8">
        <v>52552</v>
      </c>
      <c r="J16" s="8">
        <v>153391</v>
      </c>
      <c r="K16" s="8">
        <v>47731</v>
      </c>
      <c r="L16" s="8">
        <v>36806</v>
      </c>
      <c r="M16" s="8">
        <v>73771</v>
      </c>
      <c r="N16" s="8">
        <v>158308</v>
      </c>
      <c r="O16" s="8">
        <v>19585</v>
      </c>
      <c r="P16" s="8">
        <v>65806</v>
      </c>
      <c r="Q16" s="8">
        <v>104580</v>
      </c>
      <c r="R16" s="8">
        <v>189971</v>
      </c>
      <c r="S16" s="8">
        <v>18328</v>
      </c>
      <c r="T16" s="8">
        <v>18840</v>
      </c>
      <c r="U16" s="8">
        <v>-33543</v>
      </c>
      <c r="V16" s="8">
        <v>3625</v>
      </c>
      <c r="W16" s="8">
        <v>505295</v>
      </c>
      <c r="X16" s="8">
        <v>869200</v>
      </c>
      <c r="Y16" s="8">
        <v>-363905</v>
      </c>
      <c r="Z16" s="2">
        <v>-41.87</v>
      </c>
      <c r="AA16" s="6">
        <v>869200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71802839</v>
      </c>
      <c r="D18" s="6"/>
      <c r="E18" s="7">
        <v>77275100</v>
      </c>
      <c r="F18" s="8">
        <v>77275100</v>
      </c>
      <c r="G18" s="8">
        <v>36795605</v>
      </c>
      <c r="H18" s="8">
        <v>2329000</v>
      </c>
      <c r="I18" s="8">
        <v>-8060033</v>
      </c>
      <c r="J18" s="8">
        <v>31064572</v>
      </c>
      <c r="K18" s="8">
        <v>883011</v>
      </c>
      <c r="L18" s="8">
        <v>12506000</v>
      </c>
      <c r="M18" s="8">
        <v>10192939</v>
      </c>
      <c r="N18" s="8">
        <v>23581950</v>
      </c>
      <c r="O18" s="8">
        <v>257070</v>
      </c>
      <c r="P18" s="8">
        <v>787028</v>
      </c>
      <c r="Q18" s="8">
        <v>17432000</v>
      </c>
      <c r="R18" s="8">
        <v>18476098</v>
      </c>
      <c r="S18" s="8">
        <v>1044419</v>
      </c>
      <c r="T18" s="8">
        <v>397804</v>
      </c>
      <c r="U18" s="8">
        <v>250082</v>
      </c>
      <c r="V18" s="8">
        <v>1692305</v>
      </c>
      <c r="W18" s="8">
        <v>74814925</v>
      </c>
      <c r="X18" s="8">
        <v>77275100</v>
      </c>
      <c r="Y18" s="8">
        <v>-2460175</v>
      </c>
      <c r="Z18" s="2">
        <v>-3.18</v>
      </c>
      <c r="AA18" s="6">
        <v>77275100</v>
      </c>
    </row>
    <row r="19" spans="1:27" ht="12.75">
      <c r="A19" s="23" t="s">
        <v>44</v>
      </c>
      <c r="B19" s="29"/>
      <c r="C19" s="6">
        <v>425111</v>
      </c>
      <c r="D19" s="6"/>
      <c r="E19" s="7">
        <v>5867404</v>
      </c>
      <c r="F19" s="26">
        <v>3367404</v>
      </c>
      <c r="G19" s="26">
        <v>86080</v>
      </c>
      <c r="H19" s="26">
        <v>37320</v>
      </c>
      <c r="I19" s="26">
        <v>52533</v>
      </c>
      <c r="J19" s="26">
        <v>175933</v>
      </c>
      <c r="K19" s="26">
        <v>53526</v>
      </c>
      <c r="L19" s="26">
        <v>44726</v>
      </c>
      <c r="M19" s="26">
        <v>40218</v>
      </c>
      <c r="N19" s="26">
        <v>138470</v>
      </c>
      <c r="O19" s="26">
        <v>38845</v>
      </c>
      <c r="P19" s="26">
        <v>47231</v>
      </c>
      <c r="Q19" s="26">
        <v>34107</v>
      </c>
      <c r="R19" s="26">
        <v>120183</v>
      </c>
      <c r="S19" s="26">
        <v>16683</v>
      </c>
      <c r="T19" s="26">
        <v>34656</v>
      </c>
      <c r="U19" s="26">
        <v>49442</v>
      </c>
      <c r="V19" s="26">
        <v>100781</v>
      </c>
      <c r="W19" s="26">
        <v>535367</v>
      </c>
      <c r="X19" s="26">
        <v>3367404</v>
      </c>
      <c r="Y19" s="26">
        <v>-2832037</v>
      </c>
      <c r="Z19" s="27">
        <v>-84.1</v>
      </c>
      <c r="AA19" s="28">
        <v>3367404</v>
      </c>
    </row>
    <row r="20" spans="1:27" ht="12.75">
      <c r="A20" s="23" t="s">
        <v>45</v>
      </c>
      <c r="B20" s="29"/>
      <c r="C20" s="6">
        <v>925771</v>
      </c>
      <c r="D20" s="6"/>
      <c r="E20" s="7"/>
      <c r="F20" s="8">
        <v>1000000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-10370000</v>
      </c>
      <c r="V20" s="8">
        <v>-10370000</v>
      </c>
      <c r="W20" s="30">
        <v>-10370000</v>
      </c>
      <c r="X20" s="8">
        <v>1000000</v>
      </c>
      <c r="Y20" s="8">
        <v>-11370000</v>
      </c>
      <c r="Z20" s="2">
        <v>-1137</v>
      </c>
      <c r="AA20" s="6">
        <v>1000000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99100215</v>
      </c>
      <c r="D21" s="33">
        <f t="shared" si="0"/>
        <v>0</v>
      </c>
      <c r="E21" s="34">
        <f t="shared" si="0"/>
        <v>109576579</v>
      </c>
      <c r="F21" s="35">
        <f t="shared" si="0"/>
        <v>108076579</v>
      </c>
      <c r="G21" s="35">
        <f t="shared" si="0"/>
        <v>37599785</v>
      </c>
      <c r="H21" s="35">
        <f t="shared" si="0"/>
        <v>2663912</v>
      </c>
      <c r="I21" s="35">
        <f t="shared" si="0"/>
        <v>-6479859</v>
      </c>
      <c r="J21" s="35">
        <f t="shared" si="0"/>
        <v>33783838</v>
      </c>
      <c r="K21" s="35">
        <f t="shared" si="0"/>
        <v>2995617</v>
      </c>
      <c r="L21" s="35">
        <f t="shared" si="0"/>
        <v>14130043</v>
      </c>
      <c r="M21" s="35">
        <f t="shared" si="0"/>
        <v>11796084</v>
      </c>
      <c r="N21" s="35">
        <f t="shared" si="0"/>
        <v>28921744</v>
      </c>
      <c r="O21" s="35">
        <f t="shared" si="0"/>
        <v>1881683</v>
      </c>
      <c r="P21" s="35">
        <f t="shared" si="0"/>
        <v>771904</v>
      </c>
      <c r="Q21" s="35">
        <f t="shared" si="0"/>
        <v>19211361</v>
      </c>
      <c r="R21" s="35">
        <f t="shared" si="0"/>
        <v>21864948</v>
      </c>
      <c r="S21" s="35">
        <f t="shared" si="0"/>
        <v>3399620</v>
      </c>
      <c r="T21" s="35">
        <f t="shared" si="0"/>
        <v>1932796</v>
      </c>
      <c r="U21" s="35">
        <f t="shared" si="0"/>
        <v>-11288641</v>
      </c>
      <c r="V21" s="35">
        <f t="shared" si="0"/>
        <v>-5956225</v>
      </c>
      <c r="W21" s="35">
        <f t="shared" si="0"/>
        <v>78614305</v>
      </c>
      <c r="X21" s="35">
        <f t="shared" si="0"/>
        <v>108076579</v>
      </c>
      <c r="Y21" s="35">
        <f t="shared" si="0"/>
        <v>-29462274</v>
      </c>
      <c r="Z21" s="36">
        <f>+IF(X21&lt;&gt;0,+(Y21/X21)*100,0)</f>
        <v>-27.260553833777436</v>
      </c>
      <c r="AA21" s="33">
        <f>SUM(AA5:AA20)</f>
        <v>108076579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45607725</v>
      </c>
      <c r="D24" s="6"/>
      <c r="E24" s="7">
        <v>51287578</v>
      </c>
      <c r="F24" s="8">
        <v>49183729</v>
      </c>
      <c r="G24" s="8">
        <v>3643174</v>
      </c>
      <c r="H24" s="8">
        <v>6357699</v>
      </c>
      <c r="I24" s="8">
        <v>2280322</v>
      </c>
      <c r="J24" s="8">
        <v>12281195</v>
      </c>
      <c r="K24" s="8">
        <v>3938649</v>
      </c>
      <c r="L24" s="8">
        <v>6248033</v>
      </c>
      <c r="M24" s="8">
        <v>4130972</v>
      </c>
      <c r="N24" s="8">
        <v>14317654</v>
      </c>
      <c r="O24" s="8">
        <v>4151327</v>
      </c>
      <c r="P24" s="8">
        <v>4111822</v>
      </c>
      <c r="Q24" s="8">
        <v>4958242</v>
      </c>
      <c r="R24" s="8">
        <v>13221391</v>
      </c>
      <c r="S24" s="8">
        <v>4352436</v>
      </c>
      <c r="T24" s="8">
        <v>4590362</v>
      </c>
      <c r="U24" s="8">
        <v>2648138</v>
      </c>
      <c r="V24" s="8">
        <v>11590936</v>
      </c>
      <c r="W24" s="8">
        <v>51411176</v>
      </c>
      <c r="X24" s="8">
        <v>49183729</v>
      </c>
      <c r="Y24" s="8">
        <v>2227447</v>
      </c>
      <c r="Z24" s="2">
        <v>4.53</v>
      </c>
      <c r="AA24" s="6">
        <v>49183729</v>
      </c>
    </row>
    <row r="25" spans="1:27" ht="12.75">
      <c r="A25" s="25" t="s">
        <v>49</v>
      </c>
      <c r="B25" s="24"/>
      <c r="C25" s="6">
        <v>5764248</v>
      </c>
      <c r="D25" s="6"/>
      <c r="E25" s="7">
        <v>6624475</v>
      </c>
      <c r="F25" s="8">
        <v>5652420</v>
      </c>
      <c r="G25" s="8">
        <v>443957</v>
      </c>
      <c r="H25" s="8">
        <v>470543</v>
      </c>
      <c r="I25" s="8">
        <v>468123</v>
      </c>
      <c r="J25" s="8">
        <v>1382623</v>
      </c>
      <c r="K25" s="8">
        <v>465974</v>
      </c>
      <c r="L25" s="8">
        <v>521464</v>
      </c>
      <c r="M25" s="8">
        <v>464186</v>
      </c>
      <c r="N25" s="8">
        <v>1451624</v>
      </c>
      <c r="O25" s="8">
        <v>463001</v>
      </c>
      <c r="P25" s="8">
        <v>467303</v>
      </c>
      <c r="Q25" s="8">
        <v>466393</v>
      </c>
      <c r="R25" s="8">
        <v>1396697</v>
      </c>
      <c r="S25" s="8">
        <v>458919</v>
      </c>
      <c r="T25" s="8">
        <v>458919</v>
      </c>
      <c r="U25" s="8">
        <v>888318</v>
      </c>
      <c r="V25" s="8">
        <v>1806156</v>
      </c>
      <c r="W25" s="8">
        <v>6037100</v>
      </c>
      <c r="X25" s="8">
        <v>5652420</v>
      </c>
      <c r="Y25" s="8">
        <v>384680</v>
      </c>
      <c r="Z25" s="2">
        <v>6.81</v>
      </c>
      <c r="AA25" s="6">
        <v>5652420</v>
      </c>
    </row>
    <row r="26" spans="1:27" ht="12.75">
      <c r="A26" s="25" t="s">
        <v>50</v>
      </c>
      <c r="B26" s="24"/>
      <c r="C26" s="6">
        <v>7803662</v>
      </c>
      <c r="D26" s="6"/>
      <c r="E26" s="7">
        <v>3759070</v>
      </c>
      <c r="F26" s="8">
        <v>3759070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3759070</v>
      </c>
      <c r="Y26" s="8">
        <v>-3759070</v>
      </c>
      <c r="Z26" s="2">
        <v>-100</v>
      </c>
      <c r="AA26" s="6">
        <v>3759070</v>
      </c>
    </row>
    <row r="27" spans="1:27" ht="12.75">
      <c r="A27" s="25" t="s">
        <v>51</v>
      </c>
      <c r="B27" s="24"/>
      <c r="C27" s="6">
        <v>19041246</v>
      </c>
      <c r="D27" s="6"/>
      <c r="E27" s="7">
        <v>18612276</v>
      </c>
      <c r="F27" s="8">
        <v>18612276</v>
      </c>
      <c r="G27" s="8"/>
      <c r="H27" s="8"/>
      <c r="I27" s="8"/>
      <c r="J27" s="8"/>
      <c r="K27" s="8"/>
      <c r="L27" s="8"/>
      <c r="M27" s="8">
        <v>10593055</v>
      </c>
      <c r="N27" s="8">
        <v>10593055</v>
      </c>
      <c r="O27" s="8"/>
      <c r="P27" s="8"/>
      <c r="Q27" s="8"/>
      <c r="R27" s="8"/>
      <c r="S27" s="8"/>
      <c r="T27" s="8"/>
      <c r="U27" s="8"/>
      <c r="V27" s="8"/>
      <c r="W27" s="8">
        <v>10593055</v>
      </c>
      <c r="X27" s="8">
        <v>18612276</v>
      </c>
      <c r="Y27" s="8">
        <v>-8019221</v>
      </c>
      <c r="Z27" s="2">
        <v>-43.09</v>
      </c>
      <c r="AA27" s="6">
        <v>18612276</v>
      </c>
    </row>
    <row r="28" spans="1:27" ht="12.75">
      <c r="A28" s="25" t="s">
        <v>52</v>
      </c>
      <c r="B28" s="24"/>
      <c r="C28" s="6">
        <v>220175</v>
      </c>
      <c r="D28" s="6"/>
      <c r="E28" s="7">
        <v>183000</v>
      </c>
      <c r="F28" s="8">
        <v>183000</v>
      </c>
      <c r="G28" s="8"/>
      <c r="H28" s="8"/>
      <c r="I28" s="8">
        <v>15189</v>
      </c>
      <c r="J28" s="8">
        <v>15189</v>
      </c>
      <c r="K28" s="8">
        <v>-6007</v>
      </c>
      <c r="L28" s="8">
        <v>4186</v>
      </c>
      <c r="M28" s="8">
        <v>4503</v>
      </c>
      <c r="N28" s="8">
        <v>2682</v>
      </c>
      <c r="O28" s="8">
        <v>4360</v>
      </c>
      <c r="P28" s="8">
        <v>3776</v>
      </c>
      <c r="Q28" s="8">
        <v>4070</v>
      </c>
      <c r="R28" s="8">
        <v>12206</v>
      </c>
      <c r="S28" s="8">
        <v>3924</v>
      </c>
      <c r="T28" s="8">
        <v>3776</v>
      </c>
      <c r="U28" s="8">
        <v>2226</v>
      </c>
      <c r="V28" s="8">
        <v>9926</v>
      </c>
      <c r="W28" s="8">
        <v>40003</v>
      </c>
      <c r="X28" s="8">
        <v>183000</v>
      </c>
      <c r="Y28" s="8">
        <v>-142997</v>
      </c>
      <c r="Z28" s="2">
        <v>-78.14</v>
      </c>
      <c r="AA28" s="6">
        <v>183000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5330435</v>
      </c>
      <c r="D30" s="6"/>
      <c r="E30" s="7">
        <v>7238624</v>
      </c>
      <c r="F30" s="8">
        <v>5184954</v>
      </c>
      <c r="G30" s="8">
        <v>58533</v>
      </c>
      <c r="H30" s="8">
        <v>379854</v>
      </c>
      <c r="I30" s="8">
        <v>382220</v>
      </c>
      <c r="J30" s="8">
        <v>820607</v>
      </c>
      <c r="K30" s="8">
        <v>391611</v>
      </c>
      <c r="L30" s="8">
        <v>530459</v>
      </c>
      <c r="M30" s="8">
        <v>232262</v>
      </c>
      <c r="N30" s="8">
        <v>1154332</v>
      </c>
      <c r="O30" s="8">
        <v>542688</v>
      </c>
      <c r="P30" s="8">
        <v>360463</v>
      </c>
      <c r="Q30" s="8">
        <v>415962</v>
      </c>
      <c r="R30" s="8">
        <v>1319113</v>
      </c>
      <c r="S30" s="8">
        <v>472329</v>
      </c>
      <c r="T30" s="8">
        <v>614997</v>
      </c>
      <c r="U30" s="8">
        <v>210381</v>
      </c>
      <c r="V30" s="8">
        <v>1297707</v>
      </c>
      <c r="W30" s="8">
        <v>4591759</v>
      </c>
      <c r="X30" s="8">
        <v>5184954</v>
      </c>
      <c r="Y30" s="8">
        <v>-593195</v>
      </c>
      <c r="Z30" s="2">
        <v>-11.44</v>
      </c>
      <c r="AA30" s="6">
        <v>5184954</v>
      </c>
    </row>
    <row r="31" spans="1:27" ht="12.75">
      <c r="A31" s="25" t="s">
        <v>55</v>
      </c>
      <c r="B31" s="24"/>
      <c r="C31" s="6">
        <v>18865319</v>
      </c>
      <c r="D31" s="6"/>
      <c r="E31" s="7">
        <v>20135008</v>
      </c>
      <c r="F31" s="8">
        <v>25753718</v>
      </c>
      <c r="G31" s="8">
        <v>1365543</v>
      </c>
      <c r="H31" s="8">
        <v>1910660</v>
      </c>
      <c r="I31" s="8">
        <v>1956372</v>
      </c>
      <c r="J31" s="8">
        <v>5232575</v>
      </c>
      <c r="K31" s="8">
        <v>1642948</v>
      </c>
      <c r="L31" s="8">
        <v>1888519</v>
      </c>
      <c r="M31" s="8">
        <v>4217442</v>
      </c>
      <c r="N31" s="8">
        <v>7748909</v>
      </c>
      <c r="O31" s="8">
        <v>1265886</v>
      </c>
      <c r="P31" s="8">
        <v>2971100</v>
      </c>
      <c r="Q31" s="8">
        <v>1234055</v>
      </c>
      <c r="R31" s="8">
        <v>5471041</v>
      </c>
      <c r="S31" s="8">
        <v>1189813</v>
      </c>
      <c r="T31" s="8">
        <v>1748486</v>
      </c>
      <c r="U31" s="8">
        <v>2447233</v>
      </c>
      <c r="V31" s="8">
        <v>5385532</v>
      </c>
      <c r="W31" s="8">
        <v>23838057</v>
      </c>
      <c r="X31" s="8">
        <v>25753718</v>
      </c>
      <c r="Y31" s="8">
        <v>-1915661</v>
      </c>
      <c r="Z31" s="2">
        <v>-7.44</v>
      </c>
      <c r="AA31" s="6">
        <v>25753718</v>
      </c>
    </row>
    <row r="32" spans="1:27" ht="12.75">
      <c r="A32" s="25" t="s">
        <v>43</v>
      </c>
      <c r="B32" s="24"/>
      <c r="C32" s="6">
        <v>1514999</v>
      </c>
      <c r="D32" s="6"/>
      <c r="E32" s="7">
        <v>954000</v>
      </c>
      <c r="F32" s="8">
        <v>954000</v>
      </c>
      <c r="G32" s="8">
        <v>65712</v>
      </c>
      <c r="H32" s="8">
        <v>72610</v>
      </c>
      <c r="I32" s="8">
        <v>72598</v>
      </c>
      <c r="J32" s="8">
        <v>210920</v>
      </c>
      <c r="K32" s="8"/>
      <c r="L32" s="8">
        <v>141646</v>
      </c>
      <c r="M32" s="8">
        <v>69003</v>
      </c>
      <c r="N32" s="8">
        <v>210649</v>
      </c>
      <c r="O32" s="8">
        <v>67414</v>
      </c>
      <c r="P32" s="8">
        <v>69150</v>
      </c>
      <c r="Q32" s="8"/>
      <c r="R32" s="8">
        <v>136564</v>
      </c>
      <c r="S32" s="8"/>
      <c r="T32" s="8">
        <v>57297</v>
      </c>
      <c r="U32" s="8"/>
      <c r="V32" s="8">
        <v>57297</v>
      </c>
      <c r="W32" s="8">
        <v>615430</v>
      </c>
      <c r="X32" s="8">
        <v>954000</v>
      </c>
      <c r="Y32" s="8">
        <v>-338570</v>
      </c>
      <c r="Z32" s="2">
        <v>-35.49</v>
      </c>
      <c r="AA32" s="6">
        <v>954000</v>
      </c>
    </row>
    <row r="33" spans="1:27" ht="12.75">
      <c r="A33" s="25" t="s">
        <v>56</v>
      </c>
      <c r="B33" s="24"/>
      <c r="C33" s="6">
        <v>10797080</v>
      </c>
      <c r="D33" s="6"/>
      <c r="E33" s="7">
        <v>11331611</v>
      </c>
      <c r="F33" s="8">
        <v>13304809</v>
      </c>
      <c r="G33" s="8">
        <v>6490237</v>
      </c>
      <c r="H33" s="8">
        <v>1054824</v>
      </c>
      <c r="I33" s="8">
        <v>-2530547</v>
      </c>
      <c r="J33" s="8">
        <v>5014514</v>
      </c>
      <c r="K33" s="8">
        <v>3091993</v>
      </c>
      <c r="L33" s="8">
        <v>1277127</v>
      </c>
      <c r="M33" s="8">
        <v>-3305777</v>
      </c>
      <c r="N33" s="8">
        <v>1063343</v>
      </c>
      <c r="O33" s="8">
        <v>1356311</v>
      </c>
      <c r="P33" s="8">
        <v>585946</v>
      </c>
      <c r="Q33" s="8">
        <v>3193341</v>
      </c>
      <c r="R33" s="8">
        <v>5135598</v>
      </c>
      <c r="S33" s="8">
        <v>-2335222</v>
      </c>
      <c r="T33" s="8">
        <v>604043</v>
      </c>
      <c r="U33" s="8">
        <v>1600117</v>
      </c>
      <c r="V33" s="8">
        <v>-131062</v>
      </c>
      <c r="W33" s="8">
        <v>11082393</v>
      </c>
      <c r="X33" s="8">
        <v>13304809</v>
      </c>
      <c r="Y33" s="8">
        <v>-2222416</v>
      </c>
      <c r="Z33" s="2">
        <v>-16.7</v>
      </c>
      <c r="AA33" s="6">
        <v>13304809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114944889</v>
      </c>
      <c r="D35" s="33">
        <f>SUM(D24:D34)</f>
        <v>0</v>
      </c>
      <c r="E35" s="34">
        <f t="shared" si="1"/>
        <v>120125642</v>
      </c>
      <c r="F35" s="35">
        <f t="shared" si="1"/>
        <v>122587976</v>
      </c>
      <c r="G35" s="35">
        <f t="shared" si="1"/>
        <v>12067156</v>
      </c>
      <c r="H35" s="35">
        <f t="shared" si="1"/>
        <v>10246190</v>
      </c>
      <c r="I35" s="35">
        <f t="shared" si="1"/>
        <v>2644277</v>
      </c>
      <c r="J35" s="35">
        <f t="shared" si="1"/>
        <v>24957623</v>
      </c>
      <c r="K35" s="35">
        <f t="shared" si="1"/>
        <v>9525168</v>
      </c>
      <c r="L35" s="35">
        <f t="shared" si="1"/>
        <v>10611434</v>
      </c>
      <c r="M35" s="35">
        <f t="shared" si="1"/>
        <v>16405646</v>
      </c>
      <c r="N35" s="35">
        <f t="shared" si="1"/>
        <v>36542248</v>
      </c>
      <c r="O35" s="35">
        <f t="shared" si="1"/>
        <v>7850987</v>
      </c>
      <c r="P35" s="35">
        <f t="shared" si="1"/>
        <v>8569560</v>
      </c>
      <c r="Q35" s="35">
        <f t="shared" si="1"/>
        <v>10272063</v>
      </c>
      <c r="R35" s="35">
        <f t="shared" si="1"/>
        <v>26692610</v>
      </c>
      <c r="S35" s="35">
        <f t="shared" si="1"/>
        <v>4142199</v>
      </c>
      <c r="T35" s="35">
        <f t="shared" si="1"/>
        <v>8077880</v>
      </c>
      <c r="U35" s="35">
        <f t="shared" si="1"/>
        <v>7796413</v>
      </c>
      <c r="V35" s="35">
        <f t="shared" si="1"/>
        <v>20016492</v>
      </c>
      <c r="W35" s="35">
        <f t="shared" si="1"/>
        <v>108208973</v>
      </c>
      <c r="X35" s="35">
        <f t="shared" si="1"/>
        <v>122587976</v>
      </c>
      <c r="Y35" s="35">
        <f t="shared" si="1"/>
        <v>-14379003</v>
      </c>
      <c r="Z35" s="36">
        <f>+IF(X35&lt;&gt;0,+(Y35/X35)*100,0)</f>
        <v>-11.729537813724896</v>
      </c>
      <c r="AA35" s="33">
        <f>SUM(AA24:AA34)</f>
        <v>122587976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-15844674</v>
      </c>
      <c r="D37" s="46">
        <f>+D21-D35</f>
        <v>0</v>
      </c>
      <c r="E37" s="47">
        <f t="shared" si="2"/>
        <v>-10549063</v>
      </c>
      <c r="F37" s="48">
        <f t="shared" si="2"/>
        <v>-14511397</v>
      </c>
      <c r="G37" s="48">
        <f t="shared" si="2"/>
        <v>25532629</v>
      </c>
      <c r="H37" s="48">
        <f t="shared" si="2"/>
        <v>-7582278</v>
      </c>
      <c r="I37" s="48">
        <f t="shared" si="2"/>
        <v>-9124136</v>
      </c>
      <c r="J37" s="48">
        <f t="shared" si="2"/>
        <v>8826215</v>
      </c>
      <c r="K37" s="48">
        <f t="shared" si="2"/>
        <v>-6529551</v>
      </c>
      <c r="L37" s="48">
        <f t="shared" si="2"/>
        <v>3518609</v>
      </c>
      <c r="M37" s="48">
        <f t="shared" si="2"/>
        <v>-4609562</v>
      </c>
      <c r="N37" s="48">
        <f t="shared" si="2"/>
        <v>-7620504</v>
      </c>
      <c r="O37" s="48">
        <f t="shared" si="2"/>
        <v>-5969304</v>
      </c>
      <c r="P37" s="48">
        <f t="shared" si="2"/>
        <v>-7797656</v>
      </c>
      <c r="Q37" s="48">
        <f t="shared" si="2"/>
        <v>8939298</v>
      </c>
      <c r="R37" s="48">
        <f t="shared" si="2"/>
        <v>-4827662</v>
      </c>
      <c r="S37" s="48">
        <f t="shared" si="2"/>
        <v>-742579</v>
      </c>
      <c r="T37" s="48">
        <f t="shared" si="2"/>
        <v>-6145084</v>
      </c>
      <c r="U37" s="48">
        <f t="shared" si="2"/>
        <v>-19085054</v>
      </c>
      <c r="V37" s="48">
        <f t="shared" si="2"/>
        <v>-25972717</v>
      </c>
      <c r="W37" s="48">
        <f t="shared" si="2"/>
        <v>-29594668</v>
      </c>
      <c r="X37" s="48">
        <f>IF(F21=F35,0,X21-X35)</f>
        <v>-14511397</v>
      </c>
      <c r="Y37" s="48">
        <f t="shared" si="2"/>
        <v>-15083271</v>
      </c>
      <c r="Z37" s="49">
        <f>+IF(X37&lt;&gt;0,+(Y37/X37)*100,0)</f>
        <v>103.94086110386202</v>
      </c>
      <c r="AA37" s="46">
        <f>+AA21-AA35</f>
        <v>-14511397</v>
      </c>
    </row>
    <row r="38" spans="1:27" ht="22.5" customHeight="1">
      <c r="A38" s="50" t="s">
        <v>60</v>
      </c>
      <c r="B38" s="29"/>
      <c r="C38" s="6">
        <v>17241550</v>
      </c>
      <c r="D38" s="6"/>
      <c r="E38" s="7">
        <v>19844904</v>
      </c>
      <c r="F38" s="8">
        <v>29844904</v>
      </c>
      <c r="G38" s="8"/>
      <c r="H38" s="8"/>
      <c r="I38" s="8">
        <v>13054322</v>
      </c>
      <c r="J38" s="8">
        <v>13054322</v>
      </c>
      <c r="K38" s="8"/>
      <c r="L38" s="8">
        <v>-7655000</v>
      </c>
      <c r="M38" s="8">
        <v>1988270</v>
      </c>
      <c r="N38" s="8">
        <v>-5666730</v>
      </c>
      <c r="O38" s="8"/>
      <c r="P38" s="8"/>
      <c r="Q38" s="8">
        <v>7042000</v>
      </c>
      <c r="R38" s="8">
        <v>7042000</v>
      </c>
      <c r="S38" s="8">
        <v>552656</v>
      </c>
      <c r="T38" s="8">
        <v>1033053</v>
      </c>
      <c r="U38" s="8">
        <v>4250099</v>
      </c>
      <c r="V38" s="8">
        <v>5835808</v>
      </c>
      <c r="W38" s="8">
        <v>20265400</v>
      </c>
      <c r="X38" s="8">
        <v>29844904</v>
      </c>
      <c r="Y38" s="8">
        <v>-9579504</v>
      </c>
      <c r="Z38" s="2">
        <v>-32.1</v>
      </c>
      <c r="AA38" s="6">
        <v>29844904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17009</v>
      </c>
      <c r="D40" s="51"/>
      <c r="E40" s="7">
        <v>27048</v>
      </c>
      <c r="F40" s="8">
        <v>27048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27048</v>
      </c>
      <c r="Y40" s="52">
        <v>-27048</v>
      </c>
      <c r="Z40" s="53">
        <v>-100</v>
      </c>
      <c r="AA40" s="54">
        <v>27048</v>
      </c>
    </row>
    <row r="41" spans="1:27" ht="24.75" customHeight="1">
      <c r="A41" s="55" t="s">
        <v>63</v>
      </c>
      <c r="B41" s="29"/>
      <c r="C41" s="56">
        <f aca="true" t="shared" si="3" ref="C41:Y41">SUM(C37:C40)</f>
        <v>1413885</v>
      </c>
      <c r="D41" s="56">
        <f>SUM(D37:D40)</f>
        <v>0</v>
      </c>
      <c r="E41" s="57">
        <f t="shared" si="3"/>
        <v>9322889</v>
      </c>
      <c r="F41" s="58">
        <f t="shared" si="3"/>
        <v>15360555</v>
      </c>
      <c r="G41" s="58">
        <f t="shared" si="3"/>
        <v>25532629</v>
      </c>
      <c r="H41" s="58">
        <f t="shared" si="3"/>
        <v>-7582278</v>
      </c>
      <c r="I41" s="58">
        <f t="shared" si="3"/>
        <v>3930186</v>
      </c>
      <c r="J41" s="58">
        <f t="shared" si="3"/>
        <v>21880537</v>
      </c>
      <c r="K41" s="58">
        <f t="shared" si="3"/>
        <v>-6529551</v>
      </c>
      <c r="L41" s="58">
        <f t="shared" si="3"/>
        <v>-4136391</v>
      </c>
      <c r="M41" s="58">
        <f t="shared" si="3"/>
        <v>-2621292</v>
      </c>
      <c r="N41" s="58">
        <f t="shared" si="3"/>
        <v>-13287234</v>
      </c>
      <c r="O41" s="58">
        <f t="shared" si="3"/>
        <v>-5969304</v>
      </c>
      <c r="P41" s="58">
        <f t="shared" si="3"/>
        <v>-7797656</v>
      </c>
      <c r="Q41" s="58">
        <f t="shared" si="3"/>
        <v>15981298</v>
      </c>
      <c r="R41" s="58">
        <f t="shared" si="3"/>
        <v>2214338</v>
      </c>
      <c r="S41" s="58">
        <f t="shared" si="3"/>
        <v>-189923</v>
      </c>
      <c r="T41" s="58">
        <f t="shared" si="3"/>
        <v>-5112031</v>
      </c>
      <c r="U41" s="58">
        <f t="shared" si="3"/>
        <v>-14834955</v>
      </c>
      <c r="V41" s="58">
        <f t="shared" si="3"/>
        <v>-20136909</v>
      </c>
      <c r="W41" s="58">
        <f t="shared" si="3"/>
        <v>-9329268</v>
      </c>
      <c r="X41" s="58">
        <f t="shared" si="3"/>
        <v>15360555</v>
      </c>
      <c r="Y41" s="58">
        <f t="shared" si="3"/>
        <v>-24689823</v>
      </c>
      <c r="Z41" s="59">
        <f>+IF(X41&lt;&gt;0,+(Y41/X41)*100,0)</f>
        <v>-160.73522734041836</v>
      </c>
      <c r="AA41" s="56">
        <f>SUM(AA37:AA40)</f>
        <v>15360555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1413885</v>
      </c>
      <c r="D43" s="64">
        <f>+D41-D42</f>
        <v>0</v>
      </c>
      <c r="E43" s="65">
        <f t="shared" si="4"/>
        <v>9322889</v>
      </c>
      <c r="F43" s="66">
        <f t="shared" si="4"/>
        <v>15360555</v>
      </c>
      <c r="G43" s="66">
        <f t="shared" si="4"/>
        <v>25532629</v>
      </c>
      <c r="H43" s="66">
        <f t="shared" si="4"/>
        <v>-7582278</v>
      </c>
      <c r="I43" s="66">
        <f t="shared" si="4"/>
        <v>3930186</v>
      </c>
      <c r="J43" s="66">
        <f t="shared" si="4"/>
        <v>21880537</v>
      </c>
      <c r="K43" s="66">
        <f t="shared" si="4"/>
        <v>-6529551</v>
      </c>
      <c r="L43" s="66">
        <f t="shared" si="4"/>
        <v>-4136391</v>
      </c>
      <c r="M43" s="66">
        <f t="shared" si="4"/>
        <v>-2621292</v>
      </c>
      <c r="N43" s="66">
        <f t="shared" si="4"/>
        <v>-13287234</v>
      </c>
      <c r="O43" s="66">
        <f t="shared" si="4"/>
        <v>-5969304</v>
      </c>
      <c r="P43" s="66">
        <f t="shared" si="4"/>
        <v>-7797656</v>
      </c>
      <c r="Q43" s="66">
        <f t="shared" si="4"/>
        <v>15981298</v>
      </c>
      <c r="R43" s="66">
        <f t="shared" si="4"/>
        <v>2214338</v>
      </c>
      <c r="S43" s="66">
        <f t="shared" si="4"/>
        <v>-189923</v>
      </c>
      <c r="T43" s="66">
        <f t="shared" si="4"/>
        <v>-5112031</v>
      </c>
      <c r="U43" s="66">
        <f t="shared" si="4"/>
        <v>-14834955</v>
      </c>
      <c r="V43" s="66">
        <f t="shared" si="4"/>
        <v>-20136909</v>
      </c>
      <c r="W43" s="66">
        <f t="shared" si="4"/>
        <v>-9329268</v>
      </c>
      <c r="X43" s="66">
        <f t="shared" si="4"/>
        <v>15360555</v>
      </c>
      <c r="Y43" s="66">
        <f t="shared" si="4"/>
        <v>-24689823</v>
      </c>
      <c r="Z43" s="67">
        <f>+IF(X43&lt;&gt;0,+(Y43/X43)*100,0)</f>
        <v>-160.73522734041836</v>
      </c>
      <c r="AA43" s="64">
        <f>+AA41-AA42</f>
        <v>15360555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1413885</v>
      </c>
      <c r="D45" s="56">
        <f>SUM(D43:D44)</f>
        <v>0</v>
      </c>
      <c r="E45" s="57">
        <f t="shared" si="5"/>
        <v>9322889</v>
      </c>
      <c r="F45" s="58">
        <f t="shared" si="5"/>
        <v>15360555</v>
      </c>
      <c r="G45" s="58">
        <f t="shared" si="5"/>
        <v>25532629</v>
      </c>
      <c r="H45" s="58">
        <f t="shared" si="5"/>
        <v>-7582278</v>
      </c>
      <c r="I45" s="58">
        <f t="shared" si="5"/>
        <v>3930186</v>
      </c>
      <c r="J45" s="58">
        <f t="shared" si="5"/>
        <v>21880537</v>
      </c>
      <c r="K45" s="58">
        <f t="shared" si="5"/>
        <v>-6529551</v>
      </c>
      <c r="L45" s="58">
        <f t="shared" si="5"/>
        <v>-4136391</v>
      </c>
      <c r="M45" s="58">
        <f t="shared" si="5"/>
        <v>-2621292</v>
      </c>
      <c r="N45" s="58">
        <f t="shared" si="5"/>
        <v>-13287234</v>
      </c>
      <c r="O45" s="58">
        <f t="shared" si="5"/>
        <v>-5969304</v>
      </c>
      <c r="P45" s="58">
        <f t="shared" si="5"/>
        <v>-7797656</v>
      </c>
      <c r="Q45" s="58">
        <f t="shared" si="5"/>
        <v>15981298</v>
      </c>
      <c r="R45" s="58">
        <f t="shared" si="5"/>
        <v>2214338</v>
      </c>
      <c r="S45" s="58">
        <f t="shared" si="5"/>
        <v>-189923</v>
      </c>
      <c r="T45" s="58">
        <f t="shared" si="5"/>
        <v>-5112031</v>
      </c>
      <c r="U45" s="58">
        <f t="shared" si="5"/>
        <v>-14834955</v>
      </c>
      <c r="V45" s="58">
        <f t="shared" si="5"/>
        <v>-20136909</v>
      </c>
      <c r="W45" s="58">
        <f t="shared" si="5"/>
        <v>-9329268</v>
      </c>
      <c r="X45" s="58">
        <f t="shared" si="5"/>
        <v>15360555</v>
      </c>
      <c r="Y45" s="58">
        <f t="shared" si="5"/>
        <v>-24689823</v>
      </c>
      <c r="Z45" s="59">
        <f>+IF(X45&lt;&gt;0,+(Y45/X45)*100,0)</f>
        <v>-160.73522734041836</v>
      </c>
      <c r="AA45" s="56">
        <f>SUM(AA43:AA44)</f>
        <v>15360555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1413885</v>
      </c>
      <c r="D47" s="71">
        <f>SUM(D45:D46)</f>
        <v>0</v>
      </c>
      <c r="E47" s="72">
        <f t="shared" si="6"/>
        <v>9322889</v>
      </c>
      <c r="F47" s="73">
        <f t="shared" si="6"/>
        <v>15360555</v>
      </c>
      <c r="G47" s="73">
        <f t="shared" si="6"/>
        <v>25532629</v>
      </c>
      <c r="H47" s="74">
        <f t="shared" si="6"/>
        <v>-7582278</v>
      </c>
      <c r="I47" s="74">
        <f t="shared" si="6"/>
        <v>3930186</v>
      </c>
      <c r="J47" s="74">
        <f t="shared" si="6"/>
        <v>21880537</v>
      </c>
      <c r="K47" s="74">
        <f t="shared" si="6"/>
        <v>-6529551</v>
      </c>
      <c r="L47" s="74">
        <f t="shared" si="6"/>
        <v>-4136391</v>
      </c>
      <c r="M47" s="73">
        <f t="shared" si="6"/>
        <v>-2621292</v>
      </c>
      <c r="N47" s="73">
        <f t="shared" si="6"/>
        <v>-13287234</v>
      </c>
      <c r="O47" s="74">
        <f t="shared" si="6"/>
        <v>-5969304</v>
      </c>
      <c r="P47" s="74">
        <f t="shared" si="6"/>
        <v>-7797656</v>
      </c>
      <c r="Q47" s="74">
        <f t="shared" si="6"/>
        <v>15981298</v>
      </c>
      <c r="R47" s="74">
        <f t="shared" si="6"/>
        <v>2214338</v>
      </c>
      <c r="S47" s="74">
        <f t="shared" si="6"/>
        <v>-189923</v>
      </c>
      <c r="T47" s="73">
        <f t="shared" si="6"/>
        <v>-5112031</v>
      </c>
      <c r="U47" s="73">
        <f t="shared" si="6"/>
        <v>-14834955</v>
      </c>
      <c r="V47" s="74">
        <f t="shared" si="6"/>
        <v>-20136909</v>
      </c>
      <c r="W47" s="74">
        <f t="shared" si="6"/>
        <v>-9329268</v>
      </c>
      <c r="X47" s="74">
        <f t="shared" si="6"/>
        <v>15360555</v>
      </c>
      <c r="Y47" s="74">
        <f t="shared" si="6"/>
        <v>-24689823</v>
      </c>
      <c r="Z47" s="75">
        <f>+IF(X47&lt;&gt;0,+(Y47/X47)*100,0)</f>
        <v>-160.73522734041836</v>
      </c>
      <c r="AA47" s="76">
        <f>SUM(AA45:AA46)</f>
        <v>15360555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16110065</v>
      </c>
      <c r="D7" s="6"/>
      <c r="E7" s="7">
        <v>339734353</v>
      </c>
      <c r="F7" s="8">
        <v>343725162</v>
      </c>
      <c r="G7" s="8">
        <v>22202128</v>
      </c>
      <c r="H7" s="8">
        <v>22366276</v>
      </c>
      <c r="I7" s="8">
        <v>66005492</v>
      </c>
      <c r="J7" s="8">
        <v>110573896</v>
      </c>
      <c r="K7" s="8">
        <v>24619809</v>
      </c>
      <c r="L7" s="8">
        <v>21126764</v>
      </c>
      <c r="M7" s="8">
        <v>132247122</v>
      </c>
      <c r="N7" s="8">
        <v>177993695</v>
      </c>
      <c r="O7" s="8">
        <v>23592988</v>
      </c>
      <c r="P7" s="8">
        <v>22367340</v>
      </c>
      <c r="Q7" s="8">
        <v>22367340</v>
      </c>
      <c r="R7" s="8">
        <v>68327668</v>
      </c>
      <c r="S7" s="8">
        <v>23961928</v>
      </c>
      <c r="T7" s="8">
        <v>24152642</v>
      </c>
      <c r="U7" s="8">
        <v>22191678</v>
      </c>
      <c r="V7" s="8">
        <v>70306248</v>
      </c>
      <c r="W7" s="8">
        <v>427201507</v>
      </c>
      <c r="X7" s="8">
        <v>343725162</v>
      </c>
      <c r="Y7" s="8">
        <v>83476345</v>
      </c>
      <c r="Z7" s="2">
        <v>24.29</v>
      </c>
      <c r="AA7" s="6">
        <v>343725162</v>
      </c>
    </row>
    <row r="8" spans="1:27" ht="12.75">
      <c r="A8" s="25" t="s">
        <v>34</v>
      </c>
      <c r="B8" s="24"/>
      <c r="C8" s="6">
        <v>2305122</v>
      </c>
      <c r="D8" s="6"/>
      <c r="E8" s="7">
        <v>32493435</v>
      </c>
      <c r="F8" s="8">
        <v>26266723</v>
      </c>
      <c r="G8" s="8">
        <v>2599783</v>
      </c>
      <c r="H8" s="8">
        <v>2781413</v>
      </c>
      <c r="I8" s="8">
        <v>7436452</v>
      </c>
      <c r="J8" s="8">
        <v>12817648</v>
      </c>
      <c r="K8" s="8">
        <v>2487543</v>
      </c>
      <c r="L8" s="8">
        <v>2161619</v>
      </c>
      <c r="M8" s="8">
        <v>14557958</v>
      </c>
      <c r="N8" s="8">
        <v>19207120</v>
      </c>
      <c r="O8" s="8">
        <v>2061346</v>
      </c>
      <c r="P8" s="8">
        <v>2369232</v>
      </c>
      <c r="Q8" s="8">
        <v>2369232</v>
      </c>
      <c r="R8" s="8">
        <v>6799810</v>
      </c>
      <c r="S8" s="8">
        <v>2065786</v>
      </c>
      <c r="T8" s="8">
        <v>2607636</v>
      </c>
      <c r="U8" s="8">
        <v>2132698</v>
      </c>
      <c r="V8" s="8">
        <v>6806120</v>
      </c>
      <c r="W8" s="8">
        <v>45630698</v>
      </c>
      <c r="X8" s="8">
        <v>26266723</v>
      </c>
      <c r="Y8" s="8">
        <v>19363975</v>
      </c>
      <c r="Z8" s="2">
        <v>73.72</v>
      </c>
      <c r="AA8" s="6">
        <v>26266723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7876</v>
      </c>
      <c r="D11" s="6"/>
      <c r="E11" s="7">
        <v>200000</v>
      </c>
      <c r="F11" s="8">
        <v>158250</v>
      </c>
      <c r="G11" s="8">
        <v>2790</v>
      </c>
      <c r="H11" s="8">
        <v>2785</v>
      </c>
      <c r="I11" s="8">
        <v>8360</v>
      </c>
      <c r="J11" s="8">
        <v>13935</v>
      </c>
      <c r="K11" s="8">
        <v>2785</v>
      </c>
      <c r="L11" s="8">
        <v>5</v>
      </c>
      <c r="M11" s="8">
        <v>11155</v>
      </c>
      <c r="N11" s="8">
        <v>13945</v>
      </c>
      <c r="O11" s="8">
        <v>5</v>
      </c>
      <c r="P11" s="8">
        <v>5</v>
      </c>
      <c r="Q11" s="8">
        <v>5</v>
      </c>
      <c r="R11" s="8">
        <v>15</v>
      </c>
      <c r="S11" s="8">
        <v>4</v>
      </c>
      <c r="T11" s="8">
        <v>4</v>
      </c>
      <c r="U11" s="8">
        <v>4</v>
      </c>
      <c r="V11" s="8">
        <v>12</v>
      </c>
      <c r="W11" s="8">
        <v>27907</v>
      </c>
      <c r="X11" s="8">
        <v>158250</v>
      </c>
      <c r="Y11" s="8">
        <v>-130343</v>
      </c>
      <c r="Z11" s="2">
        <v>-82.37</v>
      </c>
      <c r="AA11" s="6">
        <v>158250</v>
      </c>
    </row>
    <row r="12" spans="1:27" ht="12.75">
      <c r="A12" s="25" t="s">
        <v>37</v>
      </c>
      <c r="B12" s="29"/>
      <c r="C12" s="6">
        <v>7822018</v>
      </c>
      <c r="D12" s="6"/>
      <c r="E12" s="7">
        <v>500000</v>
      </c>
      <c r="F12" s="8"/>
      <c r="G12" s="8">
        <v>25479</v>
      </c>
      <c r="H12" s="8">
        <v>25479</v>
      </c>
      <c r="I12" s="8">
        <v>-224384</v>
      </c>
      <c r="J12" s="8">
        <v>-173426</v>
      </c>
      <c r="K12" s="8">
        <v>25479</v>
      </c>
      <c r="L12" s="8">
        <v>24658</v>
      </c>
      <c r="M12" s="8">
        <v>-148767</v>
      </c>
      <c r="N12" s="8">
        <v>-98630</v>
      </c>
      <c r="O12" s="8">
        <v>25479</v>
      </c>
      <c r="P12" s="8">
        <v>23836</v>
      </c>
      <c r="Q12" s="8">
        <v>23836</v>
      </c>
      <c r="R12" s="8">
        <v>73151</v>
      </c>
      <c r="S12" s="8">
        <v>24658</v>
      </c>
      <c r="T12" s="8">
        <v>25479</v>
      </c>
      <c r="U12" s="8">
        <v>24658</v>
      </c>
      <c r="V12" s="8">
        <v>74795</v>
      </c>
      <c r="W12" s="8">
        <v>-124110</v>
      </c>
      <c r="X12" s="8"/>
      <c r="Y12" s="8">
        <v>-124110</v>
      </c>
      <c r="Z12" s="2"/>
      <c r="AA12" s="6"/>
    </row>
    <row r="13" spans="1:27" ht="12.75">
      <c r="A13" s="23" t="s">
        <v>38</v>
      </c>
      <c r="B13" s="29"/>
      <c r="C13" s="6">
        <v>3904983</v>
      </c>
      <c r="D13" s="6"/>
      <c r="E13" s="7">
        <v>5290500</v>
      </c>
      <c r="F13" s="8">
        <v>10580000</v>
      </c>
      <c r="G13" s="8">
        <v>3904319</v>
      </c>
      <c r="H13" s="8">
        <v>3831510</v>
      </c>
      <c r="I13" s="8">
        <v>11626625</v>
      </c>
      <c r="J13" s="8">
        <v>19362454</v>
      </c>
      <c r="K13" s="8">
        <v>4086807</v>
      </c>
      <c r="L13" s="8">
        <v>4209135</v>
      </c>
      <c r="M13" s="8">
        <v>24108252</v>
      </c>
      <c r="N13" s="8">
        <v>32404194</v>
      </c>
      <c r="O13" s="8">
        <v>3946006</v>
      </c>
      <c r="P13" s="8">
        <v>3958901</v>
      </c>
      <c r="Q13" s="8">
        <v>3958901</v>
      </c>
      <c r="R13" s="8">
        <v>11863808</v>
      </c>
      <c r="S13" s="8">
        <v>3592911</v>
      </c>
      <c r="T13" s="8">
        <v>3504380</v>
      </c>
      <c r="U13" s="8">
        <v>3711537</v>
      </c>
      <c r="V13" s="8">
        <v>10808828</v>
      </c>
      <c r="W13" s="8">
        <v>74439284</v>
      </c>
      <c r="X13" s="8">
        <v>10580000</v>
      </c>
      <c r="Y13" s="8">
        <v>63859284</v>
      </c>
      <c r="Z13" s="2">
        <v>603.58</v>
      </c>
      <c r="AA13" s="6">
        <v>10580000</v>
      </c>
    </row>
    <row r="14" spans="1:27" ht="12.75">
      <c r="A14" s="23" t="s">
        <v>39</v>
      </c>
      <c r="B14" s="29"/>
      <c r="C14" s="6"/>
      <c r="D14" s="6"/>
      <c r="E14" s="7"/>
      <c r="F14" s="8">
        <v>2645000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2645000</v>
      </c>
      <c r="Y14" s="8">
        <v>-2645000</v>
      </c>
      <c r="Z14" s="2">
        <v>-100</v>
      </c>
      <c r="AA14" s="6">
        <v>2645000</v>
      </c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>
        <v>472751</v>
      </c>
      <c r="J15" s="8">
        <v>472751</v>
      </c>
      <c r="K15" s="8"/>
      <c r="L15" s="8"/>
      <c r="M15" s="8">
        <v>472751</v>
      </c>
      <c r="N15" s="8">
        <v>472751</v>
      </c>
      <c r="O15" s="8">
        <v>515</v>
      </c>
      <c r="P15" s="8"/>
      <c r="Q15" s="8"/>
      <c r="R15" s="8">
        <v>515</v>
      </c>
      <c r="S15" s="8"/>
      <c r="T15" s="8"/>
      <c r="U15" s="8"/>
      <c r="V15" s="8"/>
      <c r="W15" s="8">
        <v>946017</v>
      </c>
      <c r="X15" s="8"/>
      <c r="Y15" s="8">
        <v>946017</v>
      </c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-1398271</v>
      </c>
      <c r="D18" s="6"/>
      <c r="E18" s="7">
        <v>292655790</v>
      </c>
      <c r="F18" s="8">
        <v>269946136</v>
      </c>
      <c r="G18" s="8">
        <v>215433000</v>
      </c>
      <c r="H18" s="8"/>
      <c r="I18" s="8">
        <v>217140432</v>
      </c>
      <c r="J18" s="8">
        <v>432573432</v>
      </c>
      <c r="K18" s="8">
        <v>1045090</v>
      </c>
      <c r="L18" s="8">
        <v>10000</v>
      </c>
      <c r="M18" s="8">
        <v>220352000</v>
      </c>
      <c r="N18" s="8">
        <v>221407090</v>
      </c>
      <c r="O18" s="8">
        <v>177082</v>
      </c>
      <c r="P18" s="8"/>
      <c r="Q18" s="8"/>
      <c r="R18" s="8">
        <v>177082</v>
      </c>
      <c r="S18" s="8">
        <v>1737082</v>
      </c>
      <c r="T18" s="8">
        <v>-143386</v>
      </c>
      <c r="U18" s="8"/>
      <c r="V18" s="8">
        <v>1593696</v>
      </c>
      <c r="W18" s="8">
        <v>655751300</v>
      </c>
      <c r="X18" s="8">
        <v>269946136</v>
      </c>
      <c r="Y18" s="8">
        <v>385805164</v>
      </c>
      <c r="Z18" s="2">
        <v>142.92</v>
      </c>
      <c r="AA18" s="6">
        <v>269946136</v>
      </c>
    </row>
    <row r="19" spans="1:27" ht="12.75">
      <c r="A19" s="23" t="s">
        <v>44</v>
      </c>
      <c r="B19" s="29"/>
      <c r="C19" s="6">
        <v>6366385</v>
      </c>
      <c r="D19" s="6"/>
      <c r="E19" s="7">
        <v>265762000</v>
      </c>
      <c r="F19" s="26">
        <v>259125740</v>
      </c>
      <c r="G19" s="26">
        <v>978063</v>
      </c>
      <c r="H19" s="26">
        <v>7083</v>
      </c>
      <c r="I19" s="26">
        <v>985406</v>
      </c>
      <c r="J19" s="26">
        <v>1970552</v>
      </c>
      <c r="K19" s="26">
        <v>1304</v>
      </c>
      <c r="L19" s="26">
        <v>839182</v>
      </c>
      <c r="M19" s="26">
        <v>1825892</v>
      </c>
      <c r="N19" s="26">
        <v>2666378</v>
      </c>
      <c r="O19" s="26">
        <v>913</v>
      </c>
      <c r="P19" s="26"/>
      <c r="Q19" s="26"/>
      <c r="R19" s="26">
        <v>913</v>
      </c>
      <c r="S19" s="26"/>
      <c r="T19" s="26"/>
      <c r="U19" s="26"/>
      <c r="V19" s="26"/>
      <c r="W19" s="26">
        <v>4637843</v>
      </c>
      <c r="X19" s="26">
        <v>259125740</v>
      </c>
      <c r="Y19" s="26">
        <v>-254487897</v>
      </c>
      <c r="Z19" s="27">
        <v>-98.21</v>
      </c>
      <c r="AA19" s="28">
        <v>259125740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35118178</v>
      </c>
      <c r="D21" s="33">
        <f t="shared" si="0"/>
        <v>0</v>
      </c>
      <c r="E21" s="34">
        <f t="shared" si="0"/>
        <v>936636078</v>
      </c>
      <c r="F21" s="35">
        <f t="shared" si="0"/>
        <v>912447011</v>
      </c>
      <c r="G21" s="35">
        <f t="shared" si="0"/>
        <v>245145562</v>
      </c>
      <c r="H21" s="35">
        <f t="shared" si="0"/>
        <v>29014546</v>
      </c>
      <c r="I21" s="35">
        <f t="shared" si="0"/>
        <v>303451134</v>
      </c>
      <c r="J21" s="35">
        <f t="shared" si="0"/>
        <v>577611242</v>
      </c>
      <c r="K21" s="35">
        <f t="shared" si="0"/>
        <v>32268817</v>
      </c>
      <c r="L21" s="35">
        <f t="shared" si="0"/>
        <v>28371363</v>
      </c>
      <c r="M21" s="35">
        <f t="shared" si="0"/>
        <v>393426363</v>
      </c>
      <c r="N21" s="35">
        <f t="shared" si="0"/>
        <v>454066543</v>
      </c>
      <c r="O21" s="35">
        <f t="shared" si="0"/>
        <v>29804334</v>
      </c>
      <c r="P21" s="35">
        <f t="shared" si="0"/>
        <v>28719314</v>
      </c>
      <c r="Q21" s="35">
        <f t="shared" si="0"/>
        <v>28719314</v>
      </c>
      <c r="R21" s="35">
        <f t="shared" si="0"/>
        <v>87242962</v>
      </c>
      <c r="S21" s="35">
        <f t="shared" si="0"/>
        <v>31382369</v>
      </c>
      <c r="T21" s="35">
        <f t="shared" si="0"/>
        <v>30146755</v>
      </c>
      <c r="U21" s="35">
        <f t="shared" si="0"/>
        <v>28060575</v>
      </c>
      <c r="V21" s="35">
        <f t="shared" si="0"/>
        <v>89589699</v>
      </c>
      <c r="W21" s="35">
        <f t="shared" si="0"/>
        <v>1208510446</v>
      </c>
      <c r="X21" s="35">
        <f t="shared" si="0"/>
        <v>912447011</v>
      </c>
      <c r="Y21" s="35">
        <f t="shared" si="0"/>
        <v>296063435</v>
      </c>
      <c r="Z21" s="36">
        <f>+IF(X21&lt;&gt;0,+(Y21/X21)*100,0)</f>
        <v>32.44719215809892</v>
      </c>
      <c r="AA21" s="33">
        <f>SUM(AA5:AA20)</f>
        <v>912447011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32622767</v>
      </c>
      <c r="D24" s="6"/>
      <c r="E24" s="7">
        <v>283676829</v>
      </c>
      <c r="F24" s="8">
        <v>251629137</v>
      </c>
      <c r="G24" s="8">
        <v>19815308</v>
      </c>
      <c r="H24" s="8">
        <v>19346423</v>
      </c>
      <c r="I24" s="8">
        <v>58775346</v>
      </c>
      <c r="J24" s="8">
        <v>97937077</v>
      </c>
      <c r="K24" s="8">
        <v>20353850</v>
      </c>
      <c r="L24" s="8">
        <v>30880980</v>
      </c>
      <c r="M24" s="8">
        <v>129345862</v>
      </c>
      <c r="N24" s="8">
        <v>180580692</v>
      </c>
      <c r="O24" s="8"/>
      <c r="P24" s="8">
        <v>20305955</v>
      </c>
      <c r="Q24" s="8">
        <v>20305955</v>
      </c>
      <c r="R24" s="8">
        <v>40611910</v>
      </c>
      <c r="S24" s="8">
        <v>19546582</v>
      </c>
      <c r="T24" s="8">
        <v>19750932</v>
      </c>
      <c r="U24" s="8">
        <v>19843188</v>
      </c>
      <c r="V24" s="8">
        <v>59140702</v>
      </c>
      <c r="W24" s="8">
        <v>378270381</v>
      </c>
      <c r="X24" s="8">
        <v>251629137</v>
      </c>
      <c r="Y24" s="8">
        <v>126641244</v>
      </c>
      <c r="Z24" s="2">
        <v>50.33</v>
      </c>
      <c r="AA24" s="6">
        <v>251629137</v>
      </c>
    </row>
    <row r="25" spans="1:27" ht="12.75">
      <c r="A25" s="25" t="s">
        <v>49</v>
      </c>
      <c r="B25" s="24"/>
      <c r="C25" s="6">
        <v>936357</v>
      </c>
      <c r="D25" s="6"/>
      <c r="E25" s="7">
        <v>12941083</v>
      </c>
      <c r="F25" s="8">
        <v>13165852</v>
      </c>
      <c r="G25" s="8">
        <v>951208</v>
      </c>
      <c r="H25" s="8">
        <v>933173</v>
      </c>
      <c r="I25" s="8">
        <v>2857066</v>
      </c>
      <c r="J25" s="8">
        <v>4741447</v>
      </c>
      <c r="K25" s="8">
        <v>951157</v>
      </c>
      <c r="L25" s="8">
        <v>987852</v>
      </c>
      <c r="M25" s="8">
        <v>5786050</v>
      </c>
      <c r="N25" s="8">
        <v>7725059</v>
      </c>
      <c r="O25" s="8"/>
      <c r="P25" s="8">
        <v>977244</v>
      </c>
      <c r="Q25" s="8">
        <v>977244</v>
      </c>
      <c r="R25" s="8">
        <v>1954488</v>
      </c>
      <c r="S25" s="8">
        <v>961332</v>
      </c>
      <c r="T25" s="8">
        <v>953906</v>
      </c>
      <c r="U25" s="8">
        <v>960271</v>
      </c>
      <c r="V25" s="8">
        <v>2875509</v>
      </c>
      <c r="W25" s="8">
        <v>17296503</v>
      </c>
      <c r="X25" s="8">
        <v>13165852</v>
      </c>
      <c r="Y25" s="8">
        <v>4130651</v>
      </c>
      <c r="Z25" s="2">
        <v>31.37</v>
      </c>
      <c r="AA25" s="6">
        <v>13165852</v>
      </c>
    </row>
    <row r="26" spans="1:27" ht="12.75">
      <c r="A26" s="25" t="s">
        <v>50</v>
      </c>
      <c r="B26" s="24"/>
      <c r="C26" s="6">
        <v>111143972</v>
      </c>
      <c r="D26" s="6"/>
      <c r="E26" s="7">
        <v>107589069</v>
      </c>
      <c r="F26" s="8">
        <v>102908664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102908664</v>
      </c>
      <c r="Y26" s="8">
        <v>-102908664</v>
      </c>
      <c r="Z26" s="2">
        <v>-100</v>
      </c>
      <c r="AA26" s="6">
        <v>102908664</v>
      </c>
    </row>
    <row r="27" spans="1:27" ht="12.75">
      <c r="A27" s="25" t="s">
        <v>51</v>
      </c>
      <c r="B27" s="24"/>
      <c r="C27" s="6">
        <v>23312318</v>
      </c>
      <c r="D27" s="6"/>
      <c r="E27" s="7">
        <v>42500000</v>
      </c>
      <c r="F27" s="8">
        <v>53805000</v>
      </c>
      <c r="G27" s="8">
        <v>3862965</v>
      </c>
      <c r="H27" s="8">
        <v>3862965</v>
      </c>
      <c r="I27" s="8">
        <v>11588895</v>
      </c>
      <c r="J27" s="8">
        <v>19314825</v>
      </c>
      <c r="K27" s="8">
        <v>3863429</v>
      </c>
      <c r="L27" s="8">
        <v>3851704</v>
      </c>
      <c r="M27" s="8">
        <v>23155731</v>
      </c>
      <c r="N27" s="8">
        <v>30870864</v>
      </c>
      <c r="O27" s="8">
        <v>3851704</v>
      </c>
      <c r="P27" s="8"/>
      <c r="Q27" s="8"/>
      <c r="R27" s="8">
        <v>3851704</v>
      </c>
      <c r="S27" s="8">
        <v>3874052</v>
      </c>
      <c r="T27" s="8">
        <v>3764933</v>
      </c>
      <c r="U27" s="8"/>
      <c r="V27" s="8">
        <v>7638985</v>
      </c>
      <c r="W27" s="8">
        <v>61676378</v>
      </c>
      <c r="X27" s="8">
        <v>53805000</v>
      </c>
      <c r="Y27" s="8">
        <v>7871378</v>
      </c>
      <c r="Z27" s="2">
        <v>14.63</v>
      </c>
      <c r="AA27" s="6">
        <v>53805000</v>
      </c>
    </row>
    <row r="28" spans="1:27" ht="12.75">
      <c r="A28" s="25" t="s">
        <v>52</v>
      </c>
      <c r="B28" s="24"/>
      <c r="C28" s="6">
        <v>-19146121</v>
      </c>
      <c r="D28" s="6"/>
      <c r="E28" s="7">
        <v>27550000</v>
      </c>
      <c r="F28" s="8">
        <v>23852495</v>
      </c>
      <c r="G28" s="8">
        <v>1913013</v>
      </c>
      <c r="H28" s="8">
        <v>1873974</v>
      </c>
      <c r="I28" s="8">
        <v>3794569</v>
      </c>
      <c r="J28" s="8">
        <v>7581556</v>
      </c>
      <c r="K28" s="8">
        <v>3667084</v>
      </c>
      <c r="L28" s="8">
        <v>1801493</v>
      </c>
      <c r="M28" s="8">
        <v>11135555</v>
      </c>
      <c r="N28" s="8">
        <v>16604132</v>
      </c>
      <c r="O28" s="8">
        <v>11040171</v>
      </c>
      <c r="P28" s="8">
        <v>-10612265</v>
      </c>
      <c r="Q28" s="8">
        <v>-10612265</v>
      </c>
      <c r="R28" s="8">
        <v>-10184359</v>
      </c>
      <c r="S28" s="8">
        <v>1760786</v>
      </c>
      <c r="T28" s="8">
        <v>1820070</v>
      </c>
      <c r="U28" s="8">
        <v>3539123</v>
      </c>
      <c r="V28" s="8">
        <v>7119979</v>
      </c>
      <c r="W28" s="8">
        <v>21121308</v>
      </c>
      <c r="X28" s="8">
        <v>23852495</v>
      </c>
      <c r="Y28" s="8">
        <v>-2731187</v>
      </c>
      <c r="Z28" s="2">
        <v>-11.45</v>
      </c>
      <c r="AA28" s="6">
        <v>23852495</v>
      </c>
    </row>
    <row r="29" spans="1:27" ht="12.75">
      <c r="A29" s="25" t="s">
        <v>53</v>
      </c>
      <c r="B29" s="24"/>
      <c r="C29" s="6">
        <v>28837792</v>
      </c>
      <c r="D29" s="6"/>
      <c r="E29" s="7">
        <v>142500000</v>
      </c>
      <c r="F29" s="8">
        <v>146803250</v>
      </c>
      <c r="G29" s="8">
        <v>240159</v>
      </c>
      <c r="H29" s="8">
        <v>14208993</v>
      </c>
      <c r="I29" s="8">
        <v>32953424</v>
      </c>
      <c r="J29" s="8">
        <v>47402576</v>
      </c>
      <c r="K29" s="8">
        <v>17631780</v>
      </c>
      <c r="L29" s="8">
        <v>16649939</v>
      </c>
      <c r="M29" s="8">
        <v>84932543</v>
      </c>
      <c r="N29" s="8">
        <v>119214262</v>
      </c>
      <c r="O29" s="8">
        <v>19015689</v>
      </c>
      <c r="P29" s="8">
        <v>17348697</v>
      </c>
      <c r="Q29" s="8">
        <v>17348697</v>
      </c>
      <c r="R29" s="8">
        <v>53713083</v>
      </c>
      <c r="S29" s="8">
        <v>17552154</v>
      </c>
      <c r="T29" s="8">
        <v>18406246</v>
      </c>
      <c r="U29" s="8">
        <v>18833896</v>
      </c>
      <c r="V29" s="8">
        <v>54792296</v>
      </c>
      <c r="W29" s="8">
        <v>275122217</v>
      </c>
      <c r="X29" s="8">
        <v>146803250</v>
      </c>
      <c r="Y29" s="8">
        <v>128318967</v>
      </c>
      <c r="Z29" s="2">
        <v>87.41</v>
      </c>
      <c r="AA29" s="6">
        <v>146803250</v>
      </c>
    </row>
    <row r="30" spans="1:27" ht="12.75">
      <c r="A30" s="25" t="s">
        <v>54</v>
      </c>
      <c r="B30" s="24"/>
      <c r="C30" s="6"/>
      <c r="D30" s="6"/>
      <c r="E30" s="7">
        <v>31676107</v>
      </c>
      <c r="F30" s="8">
        <v>1587000</v>
      </c>
      <c r="G30" s="8"/>
      <c r="H30" s="8">
        <v>39550</v>
      </c>
      <c r="I30" s="8">
        <v>39550</v>
      </c>
      <c r="J30" s="8">
        <v>79100</v>
      </c>
      <c r="K30" s="8"/>
      <c r="L30" s="8"/>
      <c r="M30" s="8">
        <v>39550</v>
      </c>
      <c r="N30" s="8">
        <v>39550</v>
      </c>
      <c r="O30" s="8">
        <v>45000</v>
      </c>
      <c r="P30" s="8">
        <v>3000</v>
      </c>
      <c r="Q30" s="8">
        <v>3000</v>
      </c>
      <c r="R30" s="8">
        <v>51000</v>
      </c>
      <c r="S30" s="8"/>
      <c r="T30" s="8">
        <v>29877</v>
      </c>
      <c r="U30" s="8">
        <v>127200</v>
      </c>
      <c r="V30" s="8">
        <v>157077</v>
      </c>
      <c r="W30" s="8">
        <v>326727</v>
      </c>
      <c r="X30" s="8">
        <v>1587000</v>
      </c>
      <c r="Y30" s="8">
        <v>-1260273</v>
      </c>
      <c r="Z30" s="2">
        <v>-79.41</v>
      </c>
      <c r="AA30" s="6">
        <v>1587000</v>
      </c>
    </row>
    <row r="31" spans="1:27" ht="12.75">
      <c r="A31" s="25" t="s">
        <v>55</v>
      </c>
      <c r="B31" s="24"/>
      <c r="C31" s="6">
        <v>15569747</v>
      </c>
      <c r="D31" s="6"/>
      <c r="E31" s="7">
        <v>201617267</v>
      </c>
      <c r="F31" s="8">
        <v>169644000</v>
      </c>
      <c r="G31" s="8">
        <v>13807506</v>
      </c>
      <c r="H31" s="8">
        <v>6771408</v>
      </c>
      <c r="I31" s="8">
        <v>49791322</v>
      </c>
      <c r="J31" s="8">
        <v>70370236</v>
      </c>
      <c r="K31" s="8">
        <v>20891228</v>
      </c>
      <c r="L31" s="8">
        <v>13267785</v>
      </c>
      <c r="M31" s="8">
        <v>93121733</v>
      </c>
      <c r="N31" s="8">
        <v>127280746</v>
      </c>
      <c r="O31" s="8">
        <v>21006758</v>
      </c>
      <c r="P31" s="8">
        <v>14501929</v>
      </c>
      <c r="Q31" s="8">
        <v>14501929</v>
      </c>
      <c r="R31" s="8">
        <v>50010616</v>
      </c>
      <c r="S31" s="8">
        <v>11312680</v>
      </c>
      <c r="T31" s="8">
        <v>22153482</v>
      </c>
      <c r="U31" s="8">
        <v>5532565</v>
      </c>
      <c r="V31" s="8">
        <v>38998727</v>
      </c>
      <c r="W31" s="8">
        <v>286660325</v>
      </c>
      <c r="X31" s="8">
        <v>169646000</v>
      </c>
      <c r="Y31" s="8">
        <v>117014325</v>
      </c>
      <c r="Z31" s="2">
        <v>68.98</v>
      </c>
      <c r="AA31" s="6">
        <v>169644000</v>
      </c>
    </row>
    <row r="32" spans="1:27" ht="12.75">
      <c r="A32" s="25" t="s">
        <v>43</v>
      </c>
      <c r="B32" s="24"/>
      <c r="C32" s="6"/>
      <c r="D32" s="6"/>
      <c r="E32" s="7">
        <v>6583500</v>
      </c>
      <c r="F32" s="8"/>
      <c r="G32" s="8"/>
      <c r="H32" s="8">
        <v>13120</v>
      </c>
      <c r="I32" s="8">
        <v>13120</v>
      </c>
      <c r="J32" s="8">
        <v>26240</v>
      </c>
      <c r="K32" s="8">
        <v>13120</v>
      </c>
      <c r="L32" s="8"/>
      <c r="M32" s="8">
        <v>26240</v>
      </c>
      <c r="N32" s="8">
        <v>39360</v>
      </c>
      <c r="O32" s="8"/>
      <c r="P32" s="8"/>
      <c r="Q32" s="8"/>
      <c r="R32" s="8"/>
      <c r="S32" s="8"/>
      <c r="T32" s="8"/>
      <c r="U32" s="8">
        <v>575000</v>
      </c>
      <c r="V32" s="8">
        <v>575000</v>
      </c>
      <c r="W32" s="8">
        <v>640600</v>
      </c>
      <c r="X32" s="8"/>
      <c r="Y32" s="8">
        <v>640600</v>
      </c>
      <c r="Z32" s="2"/>
      <c r="AA32" s="6"/>
    </row>
    <row r="33" spans="1:27" ht="12.75">
      <c r="A33" s="25" t="s">
        <v>56</v>
      </c>
      <c r="B33" s="24"/>
      <c r="C33" s="6">
        <v>4832326</v>
      </c>
      <c r="D33" s="6"/>
      <c r="E33" s="7">
        <v>71471950</v>
      </c>
      <c r="F33" s="8">
        <v>61583660</v>
      </c>
      <c r="G33" s="8">
        <v>3155962</v>
      </c>
      <c r="H33" s="8">
        <v>1824176</v>
      </c>
      <c r="I33" s="8">
        <v>8519894</v>
      </c>
      <c r="J33" s="8">
        <v>13500032</v>
      </c>
      <c r="K33" s="8">
        <v>5651774</v>
      </c>
      <c r="L33" s="8">
        <v>5841699</v>
      </c>
      <c r="M33" s="8">
        <v>23208422</v>
      </c>
      <c r="N33" s="8">
        <v>34701895</v>
      </c>
      <c r="O33" s="8">
        <v>3749354</v>
      </c>
      <c r="P33" s="8">
        <v>860673</v>
      </c>
      <c r="Q33" s="8">
        <v>860673</v>
      </c>
      <c r="R33" s="8">
        <v>5470700</v>
      </c>
      <c r="S33" s="8">
        <v>501020</v>
      </c>
      <c r="T33" s="8">
        <v>3555193</v>
      </c>
      <c r="U33" s="8">
        <v>7438769</v>
      </c>
      <c r="V33" s="8">
        <v>11494982</v>
      </c>
      <c r="W33" s="8">
        <v>65167609</v>
      </c>
      <c r="X33" s="8">
        <v>61583660</v>
      </c>
      <c r="Y33" s="8">
        <v>3583949</v>
      </c>
      <c r="Z33" s="2">
        <v>5.82</v>
      </c>
      <c r="AA33" s="6">
        <v>61583660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198109158</v>
      </c>
      <c r="D35" s="33">
        <f>SUM(D24:D34)</f>
        <v>0</v>
      </c>
      <c r="E35" s="34">
        <f t="shared" si="1"/>
        <v>928105805</v>
      </c>
      <c r="F35" s="35">
        <f t="shared" si="1"/>
        <v>824979058</v>
      </c>
      <c r="G35" s="35">
        <f t="shared" si="1"/>
        <v>43746121</v>
      </c>
      <c r="H35" s="35">
        <f t="shared" si="1"/>
        <v>48873782</v>
      </c>
      <c r="I35" s="35">
        <f t="shared" si="1"/>
        <v>168333186</v>
      </c>
      <c r="J35" s="35">
        <f t="shared" si="1"/>
        <v>260953089</v>
      </c>
      <c r="K35" s="35">
        <f t="shared" si="1"/>
        <v>73023422</v>
      </c>
      <c r="L35" s="35">
        <f t="shared" si="1"/>
        <v>73281452</v>
      </c>
      <c r="M35" s="35">
        <f t="shared" si="1"/>
        <v>370751686</v>
      </c>
      <c r="N35" s="35">
        <f t="shared" si="1"/>
        <v>517056560</v>
      </c>
      <c r="O35" s="35">
        <f t="shared" si="1"/>
        <v>58708676</v>
      </c>
      <c r="P35" s="35">
        <f t="shared" si="1"/>
        <v>43385233</v>
      </c>
      <c r="Q35" s="35">
        <f t="shared" si="1"/>
        <v>43385233</v>
      </c>
      <c r="R35" s="35">
        <f t="shared" si="1"/>
        <v>145479142</v>
      </c>
      <c r="S35" s="35">
        <f t="shared" si="1"/>
        <v>55508606</v>
      </c>
      <c r="T35" s="35">
        <f t="shared" si="1"/>
        <v>70434639</v>
      </c>
      <c r="U35" s="35">
        <f t="shared" si="1"/>
        <v>56850012</v>
      </c>
      <c r="V35" s="35">
        <f t="shared" si="1"/>
        <v>182793257</v>
      </c>
      <c r="W35" s="35">
        <f t="shared" si="1"/>
        <v>1106282048</v>
      </c>
      <c r="X35" s="35">
        <f t="shared" si="1"/>
        <v>824981058</v>
      </c>
      <c r="Y35" s="35">
        <f t="shared" si="1"/>
        <v>281300990</v>
      </c>
      <c r="Z35" s="36">
        <f>+IF(X35&lt;&gt;0,+(Y35/X35)*100,0)</f>
        <v>34.097872584124225</v>
      </c>
      <c r="AA35" s="33">
        <f>SUM(AA24:AA34)</f>
        <v>824979058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-162990980</v>
      </c>
      <c r="D37" s="46">
        <f>+D21-D35</f>
        <v>0</v>
      </c>
      <c r="E37" s="47">
        <f t="shared" si="2"/>
        <v>8530273</v>
      </c>
      <c r="F37" s="48">
        <f t="shared" si="2"/>
        <v>87467953</v>
      </c>
      <c r="G37" s="48">
        <f t="shared" si="2"/>
        <v>201399441</v>
      </c>
      <c r="H37" s="48">
        <f t="shared" si="2"/>
        <v>-19859236</v>
      </c>
      <c r="I37" s="48">
        <f t="shared" si="2"/>
        <v>135117948</v>
      </c>
      <c r="J37" s="48">
        <f t="shared" si="2"/>
        <v>316658153</v>
      </c>
      <c r="K37" s="48">
        <f t="shared" si="2"/>
        <v>-40754605</v>
      </c>
      <c r="L37" s="48">
        <f t="shared" si="2"/>
        <v>-44910089</v>
      </c>
      <c r="M37" s="48">
        <f t="shared" si="2"/>
        <v>22674677</v>
      </c>
      <c r="N37" s="48">
        <f t="shared" si="2"/>
        <v>-62990017</v>
      </c>
      <c r="O37" s="48">
        <f t="shared" si="2"/>
        <v>-28904342</v>
      </c>
      <c r="P37" s="48">
        <f t="shared" si="2"/>
        <v>-14665919</v>
      </c>
      <c r="Q37" s="48">
        <f t="shared" si="2"/>
        <v>-14665919</v>
      </c>
      <c r="R37" s="48">
        <f t="shared" si="2"/>
        <v>-58236180</v>
      </c>
      <c r="S37" s="48">
        <f t="shared" si="2"/>
        <v>-24126237</v>
      </c>
      <c r="T37" s="48">
        <f t="shared" si="2"/>
        <v>-40287884</v>
      </c>
      <c r="U37" s="48">
        <f t="shared" si="2"/>
        <v>-28789437</v>
      </c>
      <c r="V37" s="48">
        <f t="shared" si="2"/>
        <v>-93203558</v>
      </c>
      <c r="W37" s="48">
        <f t="shared" si="2"/>
        <v>102228398</v>
      </c>
      <c r="X37" s="48">
        <f>IF(F21=F35,0,X21-X35)</f>
        <v>87465953</v>
      </c>
      <c r="Y37" s="48">
        <f t="shared" si="2"/>
        <v>14762445</v>
      </c>
      <c r="Z37" s="49">
        <f>+IF(X37&lt;&gt;0,+(Y37/X37)*100,0)</f>
        <v>16.87793306270841</v>
      </c>
      <c r="AA37" s="46">
        <f>+AA21-AA35</f>
        <v>87467953</v>
      </c>
    </row>
    <row r="38" spans="1:27" ht="22.5" customHeight="1">
      <c r="A38" s="50" t="s">
        <v>60</v>
      </c>
      <c r="B38" s="29"/>
      <c r="C38" s="6">
        <v>90576757</v>
      </c>
      <c r="D38" s="6"/>
      <c r="E38" s="7">
        <v>184625000</v>
      </c>
      <c r="F38" s="8">
        <v>214274624</v>
      </c>
      <c r="G38" s="8"/>
      <c r="H38" s="8"/>
      <c r="I38" s="8"/>
      <c r="J38" s="8"/>
      <c r="K38" s="8">
        <v>231534</v>
      </c>
      <c r="L38" s="8"/>
      <c r="M38" s="8">
        <v>55786467</v>
      </c>
      <c r="N38" s="8">
        <v>56018001</v>
      </c>
      <c r="O38" s="8">
        <v>54605260</v>
      </c>
      <c r="P38" s="8"/>
      <c r="Q38" s="8"/>
      <c r="R38" s="8">
        <v>54605260</v>
      </c>
      <c r="S38" s="8">
        <v>29742852</v>
      </c>
      <c r="T38" s="8"/>
      <c r="U38" s="8"/>
      <c r="V38" s="8">
        <v>29742852</v>
      </c>
      <c r="W38" s="8">
        <v>140366113</v>
      </c>
      <c r="X38" s="8">
        <v>214274624</v>
      </c>
      <c r="Y38" s="8">
        <v>-73908511</v>
      </c>
      <c r="Z38" s="2">
        <v>-34.49</v>
      </c>
      <c r="AA38" s="6">
        <v>214274624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-72414223</v>
      </c>
      <c r="D41" s="56">
        <f>SUM(D37:D40)</f>
        <v>0</v>
      </c>
      <c r="E41" s="57">
        <f t="shared" si="3"/>
        <v>193155273</v>
      </c>
      <c r="F41" s="58">
        <f t="shared" si="3"/>
        <v>301742577</v>
      </c>
      <c r="G41" s="58">
        <f t="shared" si="3"/>
        <v>201399441</v>
      </c>
      <c r="H41" s="58">
        <f t="shared" si="3"/>
        <v>-19859236</v>
      </c>
      <c r="I41" s="58">
        <f t="shared" si="3"/>
        <v>135117948</v>
      </c>
      <c r="J41" s="58">
        <f t="shared" si="3"/>
        <v>316658153</v>
      </c>
      <c r="K41" s="58">
        <f t="shared" si="3"/>
        <v>-40523071</v>
      </c>
      <c r="L41" s="58">
        <f t="shared" si="3"/>
        <v>-44910089</v>
      </c>
      <c r="M41" s="58">
        <f t="shared" si="3"/>
        <v>78461144</v>
      </c>
      <c r="N41" s="58">
        <f t="shared" si="3"/>
        <v>-6972016</v>
      </c>
      <c r="O41" s="58">
        <f t="shared" si="3"/>
        <v>25700918</v>
      </c>
      <c r="P41" s="58">
        <f t="shared" si="3"/>
        <v>-14665919</v>
      </c>
      <c r="Q41" s="58">
        <f t="shared" si="3"/>
        <v>-14665919</v>
      </c>
      <c r="R41" s="58">
        <f t="shared" si="3"/>
        <v>-3630920</v>
      </c>
      <c r="S41" s="58">
        <f t="shared" si="3"/>
        <v>5616615</v>
      </c>
      <c r="T41" s="58">
        <f t="shared" si="3"/>
        <v>-40287884</v>
      </c>
      <c r="U41" s="58">
        <f t="shared" si="3"/>
        <v>-28789437</v>
      </c>
      <c r="V41" s="58">
        <f t="shared" si="3"/>
        <v>-63460706</v>
      </c>
      <c r="W41" s="58">
        <f t="shared" si="3"/>
        <v>242594511</v>
      </c>
      <c r="X41" s="58">
        <f t="shared" si="3"/>
        <v>301740577</v>
      </c>
      <c r="Y41" s="58">
        <f t="shared" si="3"/>
        <v>-59146066</v>
      </c>
      <c r="Z41" s="59">
        <f>+IF(X41&lt;&gt;0,+(Y41/X41)*100,0)</f>
        <v>-19.601628189370103</v>
      </c>
      <c r="AA41" s="56">
        <f>SUM(AA37:AA40)</f>
        <v>301742577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-72414223</v>
      </c>
      <c r="D43" s="64">
        <f>+D41-D42</f>
        <v>0</v>
      </c>
      <c r="E43" s="65">
        <f t="shared" si="4"/>
        <v>193155273</v>
      </c>
      <c r="F43" s="66">
        <f t="shared" si="4"/>
        <v>301742577</v>
      </c>
      <c r="G43" s="66">
        <f t="shared" si="4"/>
        <v>201399441</v>
      </c>
      <c r="H43" s="66">
        <f t="shared" si="4"/>
        <v>-19859236</v>
      </c>
      <c r="I43" s="66">
        <f t="shared" si="4"/>
        <v>135117948</v>
      </c>
      <c r="J43" s="66">
        <f t="shared" si="4"/>
        <v>316658153</v>
      </c>
      <c r="K43" s="66">
        <f t="shared" si="4"/>
        <v>-40523071</v>
      </c>
      <c r="L43" s="66">
        <f t="shared" si="4"/>
        <v>-44910089</v>
      </c>
      <c r="M43" s="66">
        <f t="shared" si="4"/>
        <v>78461144</v>
      </c>
      <c r="N43" s="66">
        <f t="shared" si="4"/>
        <v>-6972016</v>
      </c>
      <c r="O43" s="66">
        <f t="shared" si="4"/>
        <v>25700918</v>
      </c>
      <c r="P43" s="66">
        <f t="shared" si="4"/>
        <v>-14665919</v>
      </c>
      <c r="Q43" s="66">
        <f t="shared" si="4"/>
        <v>-14665919</v>
      </c>
      <c r="R43" s="66">
        <f t="shared" si="4"/>
        <v>-3630920</v>
      </c>
      <c r="S43" s="66">
        <f t="shared" si="4"/>
        <v>5616615</v>
      </c>
      <c r="T43" s="66">
        <f t="shared" si="4"/>
        <v>-40287884</v>
      </c>
      <c r="U43" s="66">
        <f t="shared" si="4"/>
        <v>-28789437</v>
      </c>
      <c r="V43" s="66">
        <f t="shared" si="4"/>
        <v>-63460706</v>
      </c>
      <c r="W43" s="66">
        <f t="shared" si="4"/>
        <v>242594511</v>
      </c>
      <c r="X43" s="66">
        <f t="shared" si="4"/>
        <v>301740577</v>
      </c>
      <c r="Y43" s="66">
        <f t="shared" si="4"/>
        <v>-59146066</v>
      </c>
      <c r="Z43" s="67">
        <f>+IF(X43&lt;&gt;0,+(Y43/X43)*100,0)</f>
        <v>-19.601628189370103</v>
      </c>
      <c r="AA43" s="64">
        <f>+AA41-AA42</f>
        <v>301742577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-72414223</v>
      </c>
      <c r="D45" s="56">
        <f>SUM(D43:D44)</f>
        <v>0</v>
      </c>
      <c r="E45" s="57">
        <f t="shared" si="5"/>
        <v>193155273</v>
      </c>
      <c r="F45" s="58">
        <f t="shared" si="5"/>
        <v>301742577</v>
      </c>
      <c r="G45" s="58">
        <f t="shared" si="5"/>
        <v>201399441</v>
      </c>
      <c r="H45" s="58">
        <f t="shared" si="5"/>
        <v>-19859236</v>
      </c>
      <c r="I45" s="58">
        <f t="shared" si="5"/>
        <v>135117948</v>
      </c>
      <c r="J45" s="58">
        <f t="shared" si="5"/>
        <v>316658153</v>
      </c>
      <c r="K45" s="58">
        <f t="shared" si="5"/>
        <v>-40523071</v>
      </c>
      <c r="L45" s="58">
        <f t="shared" si="5"/>
        <v>-44910089</v>
      </c>
      <c r="M45" s="58">
        <f t="shared" si="5"/>
        <v>78461144</v>
      </c>
      <c r="N45" s="58">
        <f t="shared" si="5"/>
        <v>-6972016</v>
      </c>
      <c r="O45" s="58">
        <f t="shared" si="5"/>
        <v>25700918</v>
      </c>
      <c r="P45" s="58">
        <f t="shared" si="5"/>
        <v>-14665919</v>
      </c>
      <c r="Q45" s="58">
        <f t="shared" si="5"/>
        <v>-14665919</v>
      </c>
      <c r="R45" s="58">
        <f t="shared" si="5"/>
        <v>-3630920</v>
      </c>
      <c r="S45" s="58">
        <f t="shared" si="5"/>
        <v>5616615</v>
      </c>
      <c r="T45" s="58">
        <f t="shared" si="5"/>
        <v>-40287884</v>
      </c>
      <c r="U45" s="58">
        <f t="shared" si="5"/>
        <v>-28789437</v>
      </c>
      <c r="V45" s="58">
        <f t="shared" si="5"/>
        <v>-63460706</v>
      </c>
      <c r="W45" s="58">
        <f t="shared" si="5"/>
        <v>242594511</v>
      </c>
      <c r="X45" s="58">
        <f t="shared" si="5"/>
        <v>301740577</v>
      </c>
      <c r="Y45" s="58">
        <f t="shared" si="5"/>
        <v>-59146066</v>
      </c>
      <c r="Z45" s="59">
        <f>+IF(X45&lt;&gt;0,+(Y45/X45)*100,0)</f>
        <v>-19.601628189370103</v>
      </c>
      <c r="AA45" s="56">
        <f>SUM(AA43:AA44)</f>
        <v>301742577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-72414223</v>
      </c>
      <c r="D47" s="71">
        <f>SUM(D45:D46)</f>
        <v>0</v>
      </c>
      <c r="E47" s="72">
        <f t="shared" si="6"/>
        <v>193155273</v>
      </c>
      <c r="F47" s="73">
        <f t="shared" si="6"/>
        <v>301742577</v>
      </c>
      <c r="G47" s="73">
        <f t="shared" si="6"/>
        <v>201399441</v>
      </c>
      <c r="H47" s="74">
        <f t="shared" si="6"/>
        <v>-19859236</v>
      </c>
      <c r="I47" s="74">
        <f t="shared" si="6"/>
        <v>135117948</v>
      </c>
      <c r="J47" s="74">
        <f t="shared" si="6"/>
        <v>316658153</v>
      </c>
      <c r="K47" s="74">
        <f t="shared" si="6"/>
        <v>-40523071</v>
      </c>
      <c r="L47" s="74">
        <f t="shared" si="6"/>
        <v>-44910089</v>
      </c>
      <c r="M47" s="73">
        <f t="shared" si="6"/>
        <v>78461144</v>
      </c>
      <c r="N47" s="73">
        <f t="shared" si="6"/>
        <v>-6972016</v>
      </c>
      <c r="O47" s="74">
        <f t="shared" si="6"/>
        <v>25700918</v>
      </c>
      <c r="P47" s="74">
        <f t="shared" si="6"/>
        <v>-14665919</v>
      </c>
      <c r="Q47" s="74">
        <f t="shared" si="6"/>
        <v>-14665919</v>
      </c>
      <c r="R47" s="74">
        <f t="shared" si="6"/>
        <v>-3630920</v>
      </c>
      <c r="S47" s="74">
        <f t="shared" si="6"/>
        <v>5616615</v>
      </c>
      <c r="T47" s="73">
        <f t="shared" si="6"/>
        <v>-40287884</v>
      </c>
      <c r="U47" s="73">
        <f t="shared" si="6"/>
        <v>-28789437</v>
      </c>
      <c r="V47" s="74">
        <f t="shared" si="6"/>
        <v>-63460706</v>
      </c>
      <c r="W47" s="74">
        <f t="shared" si="6"/>
        <v>242594511</v>
      </c>
      <c r="X47" s="74">
        <f t="shared" si="6"/>
        <v>301740577</v>
      </c>
      <c r="Y47" s="74">
        <f t="shared" si="6"/>
        <v>-59146066</v>
      </c>
      <c r="Z47" s="75">
        <f>+IF(X47&lt;&gt;0,+(Y47/X47)*100,0)</f>
        <v>-19.601628189370103</v>
      </c>
      <c r="AA47" s="76">
        <f>SUM(AA45:AA46)</f>
        <v>301742577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29529337</v>
      </c>
      <c r="D5" s="6"/>
      <c r="E5" s="7">
        <v>32011960</v>
      </c>
      <c r="F5" s="8">
        <v>30143727</v>
      </c>
      <c r="G5" s="8">
        <v>2701143</v>
      </c>
      <c r="H5" s="8">
        <v>2630803</v>
      </c>
      <c r="I5" s="8">
        <v>2657371</v>
      </c>
      <c r="J5" s="8">
        <v>7989317</v>
      </c>
      <c r="K5" s="8">
        <v>2632443</v>
      </c>
      <c r="L5" s="8">
        <v>1847697</v>
      </c>
      <c r="M5" s="8">
        <v>2602406</v>
      </c>
      <c r="N5" s="8">
        <v>7082546</v>
      </c>
      <c r="O5" s="8">
        <v>2598587</v>
      </c>
      <c r="P5" s="8">
        <v>2602406</v>
      </c>
      <c r="Q5" s="8">
        <v>2561087</v>
      </c>
      <c r="R5" s="8">
        <v>7762080</v>
      </c>
      <c r="S5" s="8">
        <v>2586629</v>
      </c>
      <c r="T5" s="8">
        <v>2571915</v>
      </c>
      <c r="U5" s="8">
        <v>2477534</v>
      </c>
      <c r="V5" s="8">
        <v>7636078</v>
      </c>
      <c r="W5" s="8">
        <v>30470021</v>
      </c>
      <c r="X5" s="8">
        <v>30143727</v>
      </c>
      <c r="Y5" s="8">
        <v>326294</v>
      </c>
      <c r="Z5" s="2">
        <v>1.08</v>
      </c>
      <c r="AA5" s="6">
        <v>30143727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2591760</v>
      </c>
      <c r="D9" s="6"/>
      <c r="E9" s="7">
        <v>2722536</v>
      </c>
      <c r="F9" s="8">
        <v>2722536</v>
      </c>
      <c r="G9" s="8">
        <v>236766</v>
      </c>
      <c r="H9" s="8">
        <v>233903</v>
      </c>
      <c r="I9" s="8">
        <v>235641</v>
      </c>
      <c r="J9" s="8">
        <v>706310</v>
      </c>
      <c r="K9" s="8">
        <v>238820</v>
      </c>
      <c r="L9" s="8">
        <v>235010</v>
      </c>
      <c r="M9" s="8">
        <v>236054</v>
      </c>
      <c r="N9" s="8">
        <v>709884</v>
      </c>
      <c r="O9" s="8">
        <v>238165</v>
      </c>
      <c r="P9" s="8">
        <v>235446</v>
      </c>
      <c r="Q9" s="8">
        <v>232975</v>
      </c>
      <c r="R9" s="8">
        <v>706586</v>
      </c>
      <c r="S9" s="8">
        <v>232898</v>
      </c>
      <c r="T9" s="8">
        <v>233116</v>
      </c>
      <c r="U9" s="8">
        <v>234814</v>
      </c>
      <c r="V9" s="8">
        <v>700828</v>
      </c>
      <c r="W9" s="8">
        <v>2823608</v>
      </c>
      <c r="X9" s="8">
        <v>2722536</v>
      </c>
      <c r="Y9" s="8">
        <v>101072</v>
      </c>
      <c r="Z9" s="2">
        <v>3.71</v>
      </c>
      <c r="AA9" s="6">
        <v>2722536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186068</v>
      </c>
      <c r="D11" s="6"/>
      <c r="E11" s="7">
        <v>172528</v>
      </c>
      <c r="F11" s="8">
        <v>172528</v>
      </c>
      <c r="G11" s="8">
        <v>14909</v>
      </c>
      <c r="H11" s="8">
        <v>15377</v>
      </c>
      <c r="I11" s="8">
        <v>28519</v>
      </c>
      <c r="J11" s="8">
        <v>58805</v>
      </c>
      <c r="K11" s="8">
        <v>32009</v>
      </c>
      <c r="L11" s="8">
        <v>17785</v>
      </c>
      <c r="M11" s="8">
        <v>15838</v>
      </c>
      <c r="N11" s="8">
        <v>65632</v>
      </c>
      <c r="O11" s="8">
        <v>726</v>
      </c>
      <c r="P11" s="8">
        <v>52333</v>
      </c>
      <c r="Q11" s="8">
        <v>18164</v>
      </c>
      <c r="R11" s="8">
        <v>71223</v>
      </c>
      <c r="S11" s="8">
        <v>-392</v>
      </c>
      <c r="T11" s="8">
        <v>13848</v>
      </c>
      <c r="U11" s="8">
        <v>13848</v>
      </c>
      <c r="V11" s="8">
        <v>27304</v>
      </c>
      <c r="W11" s="8">
        <v>222964</v>
      </c>
      <c r="X11" s="8">
        <v>172528</v>
      </c>
      <c r="Y11" s="8">
        <v>50436</v>
      </c>
      <c r="Z11" s="2">
        <v>29.23</v>
      </c>
      <c r="AA11" s="6">
        <v>172528</v>
      </c>
    </row>
    <row r="12" spans="1:27" ht="12.75">
      <c r="A12" s="25" t="s">
        <v>37</v>
      </c>
      <c r="B12" s="29"/>
      <c r="C12" s="6">
        <v>3147669</v>
      </c>
      <c r="D12" s="6"/>
      <c r="E12" s="7">
        <v>3282557</v>
      </c>
      <c r="F12" s="8">
        <v>3282557</v>
      </c>
      <c r="G12" s="8">
        <v>93569</v>
      </c>
      <c r="H12" s="8">
        <v>469186</v>
      </c>
      <c r="I12" s="8">
        <v>115307</v>
      </c>
      <c r="J12" s="8">
        <v>678062</v>
      </c>
      <c r="K12" s="8">
        <v>99398</v>
      </c>
      <c r="L12" s="8">
        <v>359564</v>
      </c>
      <c r="M12" s="8">
        <v>524671</v>
      </c>
      <c r="N12" s="8">
        <v>983633</v>
      </c>
      <c r="O12" s="8">
        <v>-82630</v>
      </c>
      <c r="P12" s="8">
        <v>134740</v>
      </c>
      <c r="Q12" s="8">
        <v>164029</v>
      </c>
      <c r="R12" s="8">
        <v>216139</v>
      </c>
      <c r="S12" s="8">
        <v>151705</v>
      </c>
      <c r="T12" s="8">
        <v>646176</v>
      </c>
      <c r="U12" s="8">
        <v>-483892</v>
      </c>
      <c r="V12" s="8">
        <v>313989</v>
      </c>
      <c r="W12" s="8">
        <v>2191823</v>
      </c>
      <c r="X12" s="8">
        <v>3282557</v>
      </c>
      <c r="Y12" s="8">
        <v>-1090734</v>
      </c>
      <c r="Z12" s="2">
        <v>-33.23</v>
      </c>
      <c r="AA12" s="6">
        <v>3282557</v>
      </c>
    </row>
    <row r="13" spans="1:27" ht="12.75">
      <c r="A13" s="23" t="s">
        <v>38</v>
      </c>
      <c r="B13" s="29"/>
      <c r="C13" s="6">
        <v>4708822</v>
      </c>
      <c r="D13" s="6"/>
      <c r="E13" s="7"/>
      <c r="F13" s="8">
        <v>5477611</v>
      </c>
      <c r="G13" s="8">
        <v>524615</v>
      </c>
      <c r="H13" s="8">
        <v>537705</v>
      </c>
      <c r="I13" s="8">
        <v>527215</v>
      </c>
      <c r="J13" s="8">
        <v>1589535</v>
      </c>
      <c r="K13" s="8">
        <v>560713</v>
      </c>
      <c r="L13" s="8">
        <v>541018</v>
      </c>
      <c r="M13" s="8">
        <v>575520</v>
      </c>
      <c r="N13" s="8">
        <v>1677251</v>
      </c>
      <c r="O13" s="8">
        <v>589189</v>
      </c>
      <c r="P13" s="8">
        <v>577440</v>
      </c>
      <c r="Q13" s="8">
        <v>610457</v>
      </c>
      <c r="R13" s="8">
        <v>1777086</v>
      </c>
      <c r="S13" s="8">
        <v>604867</v>
      </c>
      <c r="T13" s="8">
        <v>642463</v>
      </c>
      <c r="U13" s="8">
        <v>572557</v>
      </c>
      <c r="V13" s="8">
        <v>1819887</v>
      </c>
      <c r="W13" s="8">
        <v>6863759</v>
      </c>
      <c r="X13" s="8">
        <v>5477611</v>
      </c>
      <c r="Y13" s="8">
        <v>1386148</v>
      </c>
      <c r="Z13" s="2">
        <v>25.31</v>
      </c>
      <c r="AA13" s="6">
        <v>5477611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664420</v>
      </c>
      <c r="D15" s="6"/>
      <c r="E15" s="7">
        <v>6109210</v>
      </c>
      <c r="F15" s="8">
        <v>851599</v>
      </c>
      <c r="G15" s="8">
        <v>30197</v>
      </c>
      <c r="H15" s="8">
        <v>16408</v>
      </c>
      <c r="I15" s="8">
        <v>110749</v>
      </c>
      <c r="J15" s="8">
        <v>157354</v>
      </c>
      <c r="K15" s="8">
        <v>29811</v>
      </c>
      <c r="L15" s="8">
        <v>38629</v>
      </c>
      <c r="M15" s="8">
        <v>162037</v>
      </c>
      <c r="N15" s="8">
        <v>230477</v>
      </c>
      <c r="O15" s="8">
        <v>26203</v>
      </c>
      <c r="P15" s="8">
        <v>16759</v>
      </c>
      <c r="Q15" s="8">
        <v>16068</v>
      </c>
      <c r="R15" s="8">
        <v>59030</v>
      </c>
      <c r="S15" s="8">
        <v>28493</v>
      </c>
      <c r="T15" s="8">
        <v>49033</v>
      </c>
      <c r="U15" s="8">
        <v>18880</v>
      </c>
      <c r="V15" s="8">
        <v>96406</v>
      </c>
      <c r="W15" s="8">
        <v>543267</v>
      </c>
      <c r="X15" s="8">
        <v>851599</v>
      </c>
      <c r="Y15" s="8">
        <v>-308332</v>
      </c>
      <c r="Z15" s="2">
        <v>-36.21</v>
      </c>
      <c r="AA15" s="6">
        <v>851599</v>
      </c>
    </row>
    <row r="16" spans="1:27" ht="12.75">
      <c r="A16" s="23" t="s">
        <v>41</v>
      </c>
      <c r="B16" s="29"/>
      <c r="C16" s="6">
        <v>2784733</v>
      </c>
      <c r="D16" s="6"/>
      <c r="E16" s="7">
        <v>2651040</v>
      </c>
      <c r="F16" s="8">
        <v>2741040</v>
      </c>
      <c r="G16" s="8">
        <v>276260</v>
      </c>
      <c r="H16" s="8">
        <v>216086</v>
      </c>
      <c r="I16" s="8">
        <v>220954</v>
      </c>
      <c r="J16" s="8">
        <v>713300</v>
      </c>
      <c r="K16" s="8">
        <v>265991</v>
      </c>
      <c r="L16" s="8">
        <v>214327</v>
      </c>
      <c r="M16" s="8">
        <v>160816</v>
      </c>
      <c r="N16" s="8">
        <v>641134</v>
      </c>
      <c r="O16" s="8">
        <v>211974</v>
      </c>
      <c r="P16" s="8">
        <v>240893</v>
      </c>
      <c r="Q16" s="8">
        <v>223960</v>
      </c>
      <c r="R16" s="8">
        <v>676827</v>
      </c>
      <c r="S16" s="8"/>
      <c r="T16" s="8"/>
      <c r="U16" s="8">
        <v>149090</v>
      </c>
      <c r="V16" s="8">
        <v>149090</v>
      </c>
      <c r="W16" s="8">
        <v>2180351</v>
      </c>
      <c r="X16" s="8">
        <v>2741040</v>
      </c>
      <c r="Y16" s="8">
        <v>-560689</v>
      </c>
      <c r="Z16" s="2">
        <v>-20.46</v>
      </c>
      <c r="AA16" s="6">
        <v>2741040</v>
      </c>
    </row>
    <row r="17" spans="1:27" ht="12.75">
      <c r="A17" s="23" t="s">
        <v>42</v>
      </c>
      <c r="B17" s="29"/>
      <c r="C17" s="6">
        <v>885093</v>
      </c>
      <c r="D17" s="6"/>
      <c r="E17" s="7">
        <v>783152</v>
      </c>
      <c r="F17" s="8">
        <v>900000</v>
      </c>
      <c r="G17" s="8">
        <v>106922</v>
      </c>
      <c r="H17" s="8">
        <v>134499</v>
      </c>
      <c r="I17" s="8">
        <v>93355</v>
      </c>
      <c r="J17" s="8">
        <v>334776</v>
      </c>
      <c r="K17" s="8">
        <v>83870</v>
      </c>
      <c r="L17" s="8">
        <v>70741</v>
      </c>
      <c r="M17" s="8">
        <v>51208</v>
      </c>
      <c r="N17" s="8">
        <v>205819</v>
      </c>
      <c r="O17" s="8">
        <v>85980</v>
      </c>
      <c r="P17" s="8">
        <v>72869</v>
      </c>
      <c r="Q17" s="8">
        <v>104277</v>
      </c>
      <c r="R17" s="8">
        <v>263126</v>
      </c>
      <c r="S17" s="8"/>
      <c r="T17" s="8"/>
      <c r="U17" s="8">
        <v>75342</v>
      </c>
      <c r="V17" s="8">
        <v>75342</v>
      </c>
      <c r="W17" s="8">
        <v>879063</v>
      </c>
      <c r="X17" s="8">
        <v>900000</v>
      </c>
      <c r="Y17" s="8">
        <v>-20937</v>
      </c>
      <c r="Z17" s="2">
        <v>-2.33</v>
      </c>
      <c r="AA17" s="6">
        <v>900000</v>
      </c>
    </row>
    <row r="18" spans="1:27" ht="12.75">
      <c r="A18" s="23" t="s">
        <v>43</v>
      </c>
      <c r="B18" s="29"/>
      <c r="C18" s="6">
        <v>122067269</v>
      </c>
      <c r="D18" s="6"/>
      <c r="E18" s="7">
        <v>132181000</v>
      </c>
      <c r="F18" s="8">
        <v>133480585</v>
      </c>
      <c r="G18" s="8">
        <v>52677566</v>
      </c>
      <c r="H18" s="8">
        <v>598871</v>
      </c>
      <c r="I18" s="8">
        <v>583048</v>
      </c>
      <c r="J18" s="8">
        <v>53859485</v>
      </c>
      <c r="K18" s="8">
        <v>613649</v>
      </c>
      <c r="L18" s="8">
        <v>570181</v>
      </c>
      <c r="M18" s="8">
        <v>44428588</v>
      </c>
      <c r="N18" s="8">
        <v>45612418</v>
      </c>
      <c r="O18" s="8">
        <v>58333</v>
      </c>
      <c r="P18" s="8">
        <v>59950</v>
      </c>
      <c r="Q18" s="8">
        <v>31236000</v>
      </c>
      <c r="R18" s="8">
        <v>31354283</v>
      </c>
      <c r="S18" s="8"/>
      <c r="T18" s="8">
        <v>7834320</v>
      </c>
      <c r="U18" s="8">
        <v>-6376801</v>
      </c>
      <c r="V18" s="8">
        <v>1457519</v>
      </c>
      <c r="W18" s="8">
        <v>132283705</v>
      </c>
      <c r="X18" s="8">
        <v>133480585</v>
      </c>
      <c r="Y18" s="8">
        <v>-1196880</v>
      </c>
      <c r="Z18" s="2">
        <v>-0.9</v>
      </c>
      <c r="AA18" s="6">
        <v>133480585</v>
      </c>
    </row>
    <row r="19" spans="1:27" ht="12.75">
      <c r="A19" s="23" t="s">
        <v>44</v>
      </c>
      <c r="B19" s="29"/>
      <c r="C19" s="6">
        <v>591352</v>
      </c>
      <c r="D19" s="6"/>
      <c r="E19" s="7">
        <v>592105</v>
      </c>
      <c r="F19" s="26">
        <v>603105</v>
      </c>
      <c r="G19" s="26">
        <v>29813</v>
      </c>
      <c r="H19" s="26">
        <v>34566</v>
      </c>
      <c r="I19" s="26">
        <v>16640</v>
      </c>
      <c r="J19" s="26">
        <v>81019</v>
      </c>
      <c r="K19" s="26">
        <v>22219</v>
      </c>
      <c r="L19" s="26">
        <v>48293</v>
      </c>
      <c r="M19" s="26">
        <v>26440</v>
      </c>
      <c r="N19" s="26">
        <v>96952</v>
      </c>
      <c r="O19" s="26">
        <v>425710</v>
      </c>
      <c r="P19" s="26">
        <v>58778</v>
      </c>
      <c r="Q19" s="26">
        <v>23504</v>
      </c>
      <c r="R19" s="26">
        <v>507992</v>
      </c>
      <c r="S19" s="26">
        <v>1009</v>
      </c>
      <c r="T19" s="26">
        <v>18804</v>
      </c>
      <c r="U19" s="26">
        <v>22304</v>
      </c>
      <c r="V19" s="26">
        <v>42117</v>
      </c>
      <c r="W19" s="26">
        <v>728080</v>
      </c>
      <c r="X19" s="26">
        <v>603105</v>
      </c>
      <c r="Y19" s="26">
        <v>124975</v>
      </c>
      <c r="Z19" s="27">
        <v>20.72</v>
      </c>
      <c r="AA19" s="28">
        <v>603105</v>
      </c>
    </row>
    <row r="20" spans="1:27" ht="12.75">
      <c r="A20" s="23" t="s">
        <v>45</v>
      </c>
      <c r="B20" s="29"/>
      <c r="C20" s="6">
        <v>102480</v>
      </c>
      <c r="D20" s="6"/>
      <c r="E20" s="7"/>
      <c r="F20" s="8"/>
      <c r="G20" s="8"/>
      <c r="H20" s="8"/>
      <c r="I20" s="30"/>
      <c r="J20" s="8"/>
      <c r="K20" s="8"/>
      <c r="L20" s="8"/>
      <c r="M20" s="8">
        <v>20000</v>
      </c>
      <c r="N20" s="8">
        <v>20000</v>
      </c>
      <c r="O20" s="8"/>
      <c r="P20" s="30"/>
      <c r="Q20" s="8"/>
      <c r="R20" s="8"/>
      <c r="S20" s="8"/>
      <c r="T20" s="8"/>
      <c r="U20" s="8"/>
      <c r="V20" s="8"/>
      <c r="W20" s="30">
        <v>20000</v>
      </c>
      <c r="X20" s="8"/>
      <c r="Y20" s="8">
        <v>20000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167259003</v>
      </c>
      <c r="D21" s="33">
        <f t="shared" si="0"/>
        <v>0</v>
      </c>
      <c r="E21" s="34">
        <f t="shared" si="0"/>
        <v>180506088</v>
      </c>
      <c r="F21" s="35">
        <f t="shared" si="0"/>
        <v>180375288</v>
      </c>
      <c r="G21" s="35">
        <f t="shared" si="0"/>
        <v>56691760</v>
      </c>
      <c r="H21" s="35">
        <f t="shared" si="0"/>
        <v>4887404</v>
      </c>
      <c r="I21" s="35">
        <f t="shared" si="0"/>
        <v>4588799</v>
      </c>
      <c r="J21" s="35">
        <f t="shared" si="0"/>
        <v>66167963</v>
      </c>
      <c r="K21" s="35">
        <f t="shared" si="0"/>
        <v>4578923</v>
      </c>
      <c r="L21" s="35">
        <f t="shared" si="0"/>
        <v>3943245</v>
      </c>
      <c r="M21" s="35">
        <f t="shared" si="0"/>
        <v>48803578</v>
      </c>
      <c r="N21" s="35">
        <f t="shared" si="0"/>
        <v>57325746</v>
      </c>
      <c r="O21" s="35">
        <f t="shared" si="0"/>
        <v>4152237</v>
      </c>
      <c r="P21" s="35">
        <f t="shared" si="0"/>
        <v>4051614</v>
      </c>
      <c r="Q21" s="35">
        <f t="shared" si="0"/>
        <v>35190521</v>
      </c>
      <c r="R21" s="35">
        <f t="shared" si="0"/>
        <v>43394372</v>
      </c>
      <c r="S21" s="35">
        <f t="shared" si="0"/>
        <v>3605209</v>
      </c>
      <c r="T21" s="35">
        <f t="shared" si="0"/>
        <v>12009675</v>
      </c>
      <c r="U21" s="35">
        <f t="shared" si="0"/>
        <v>-3296324</v>
      </c>
      <c r="V21" s="35">
        <f t="shared" si="0"/>
        <v>12318560</v>
      </c>
      <c r="W21" s="35">
        <f t="shared" si="0"/>
        <v>179206641</v>
      </c>
      <c r="X21" s="35">
        <f t="shared" si="0"/>
        <v>180375288</v>
      </c>
      <c r="Y21" s="35">
        <f t="shared" si="0"/>
        <v>-1168647</v>
      </c>
      <c r="Z21" s="36">
        <f>+IF(X21&lt;&gt;0,+(Y21/X21)*100,0)</f>
        <v>-0.6478975102176968</v>
      </c>
      <c r="AA21" s="33">
        <f>SUM(AA5:AA20)</f>
        <v>180375288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77223623</v>
      </c>
      <c r="D24" s="6"/>
      <c r="E24" s="7">
        <v>88896218</v>
      </c>
      <c r="F24" s="8">
        <v>84708469</v>
      </c>
      <c r="G24" s="8">
        <v>6431259</v>
      </c>
      <c r="H24" s="8">
        <v>7048341</v>
      </c>
      <c r="I24" s="8">
        <v>6706279</v>
      </c>
      <c r="J24" s="8">
        <v>20185879</v>
      </c>
      <c r="K24" s="8">
        <v>6788593</v>
      </c>
      <c r="L24" s="8">
        <v>6393378</v>
      </c>
      <c r="M24" s="8">
        <v>7893664</v>
      </c>
      <c r="N24" s="8">
        <v>21075635</v>
      </c>
      <c r="O24" s="8">
        <v>7683874</v>
      </c>
      <c r="P24" s="8">
        <v>7010525</v>
      </c>
      <c r="Q24" s="8">
        <v>7498234</v>
      </c>
      <c r="R24" s="8">
        <v>22192633</v>
      </c>
      <c r="S24" s="8">
        <v>6618682</v>
      </c>
      <c r="T24" s="8">
        <v>6874980</v>
      </c>
      <c r="U24" s="8">
        <v>6648804</v>
      </c>
      <c r="V24" s="8">
        <v>20142466</v>
      </c>
      <c r="W24" s="8">
        <v>83596613</v>
      </c>
      <c r="X24" s="8">
        <v>84708469</v>
      </c>
      <c r="Y24" s="8">
        <v>-1111856</v>
      </c>
      <c r="Z24" s="2">
        <v>-1.31</v>
      </c>
      <c r="AA24" s="6">
        <v>84708469</v>
      </c>
    </row>
    <row r="25" spans="1:27" ht="12.75">
      <c r="A25" s="25" t="s">
        <v>49</v>
      </c>
      <c r="B25" s="24"/>
      <c r="C25" s="6">
        <v>10500451</v>
      </c>
      <c r="D25" s="6"/>
      <c r="E25" s="7">
        <v>10577880</v>
      </c>
      <c r="F25" s="8">
        <v>10949492</v>
      </c>
      <c r="G25" s="8">
        <v>881489</v>
      </c>
      <c r="H25" s="8">
        <v>881489</v>
      </c>
      <c r="I25" s="8">
        <v>881489</v>
      </c>
      <c r="J25" s="8">
        <v>2644467</v>
      </c>
      <c r="K25" s="8">
        <v>881489</v>
      </c>
      <c r="L25" s="8">
        <v>881489</v>
      </c>
      <c r="M25" s="8">
        <v>881489</v>
      </c>
      <c r="N25" s="8">
        <v>2644467</v>
      </c>
      <c r="O25" s="8">
        <v>881489</v>
      </c>
      <c r="P25" s="8">
        <v>881489</v>
      </c>
      <c r="Q25" s="8">
        <v>881489</v>
      </c>
      <c r="R25" s="8">
        <v>2644467</v>
      </c>
      <c r="S25" s="8">
        <v>881489</v>
      </c>
      <c r="T25" s="8">
        <v>881490</v>
      </c>
      <c r="U25" s="8">
        <v>1255721</v>
      </c>
      <c r="V25" s="8">
        <v>3018700</v>
      </c>
      <c r="W25" s="8">
        <v>10952101</v>
      </c>
      <c r="X25" s="8">
        <v>10949492</v>
      </c>
      <c r="Y25" s="8">
        <v>2609</v>
      </c>
      <c r="Z25" s="2">
        <v>0.02</v>
      </c>
      <c r="AA25" s="6">
        <v>10949492</v>
      </c>
    </row>
    <row r="26" spans="1:27" ht="12.75">
      <c r="A26" s="25" t="s">
        <v>50</v>
      </c>
      <c r="B26" s="24"/>
      <c r="C26" s="6">
        <v>8562109</v>
      </c>
      <c r="D26" s="6"/>
      <c r="E26" s="7">
        <v>5818350</v>
      </c>
      <c r="F26" s="8">
        <v>9278088</v>
      </c>
      <c r="G26" s="8"/>
      <c r="H26" s="8"/>
      <c r="I26" s="8">
        <v>8717</v>
      </c>
      <c r="J26" s="8">
        <v>8717</v>
      </c>
      <c r="K26" s="8"/>
      <c r="L26" s="8">
        <v>-5121</v>
      </c>
      <c r="M26" s="8">
        <v>4829227</v>
      </c>
      <c r="N26" s="8">
        <v>4824106</v>
      </c>
      <c r="O26" s="8"/>
      <c r="P26" s="8"/>
      <c r="Q26" s="8"/>
      <c r="R26" s="8"/>
      <c r="S26" s="8"/>
      <c r="T26" s="8">
        <v>140603</v>
      </c>
      <c r="U26" s="8">
        <v>-2745797</v>
      </c>
      <c r="V26" s="8">
        <v>-2605194</v>
      </c>
      <c r="W26" s="8">
        <v>2227629</v>
      </c>
      <c r="X26" s="8">
        <v>9278088</v>
      </c>
      <c r="Y26" s="8">
        <v>-7050459</v>
      </c>
      <c r="Z26" s="2">
        <v>-75.99</v>
      </c>
      <c r="AA26" s="6">
        <v>9278088</v>
      </c>
    </row>
    <row r="27" spans="1:27" ht="12.75">
      <c r="A27" s="25" t="s">
        <v>51</v>
      </c>
      <c r="B27" s="24"/>
      <c r="C27" s="6">
        <v>22763572</v>
      </c>
      <c r="D27" s="6"/>
      <c r="E27" s="7">
        <v>24336720</v>
      </c>
      <c r="F27" s="8">
        <v>24336720</v>
      </c>
      <c r="G27" s="8"/>
      <c r="H27" s="8"/>
      <c r="I27" s="8"/>
      <c r="J27" s="8"/>
      <c r="K27" s="8"/>
      <c r="L27" s="8"/>
      <c r="M27" s="8">
        <v>11059778</v>
      </c>
      <c r="N27" s="8">
        <v>11059778</v>
      </c>
      <c r="O27" s="8"/>
      <c r="P27" s="8"/>
      <c r="Q27" s="8"/>
      <c r="R27" s="8"/>
      <c r="S27" s="8">
        <v>-11059778</v>
      </c>
      <c r="T27" s="8"/>
      <c r="U27" s="8"/>
      <c r="V27" s="8">
        <v>-11059778</v>
      </c>
      <c r="W27" s="8"/>
      <c r="X27" s="8">
        <v>24336720</v>
      </c>
      <c r="Y27" s="8">
        <v>-24336720</v>
      </c>
      <c r="Z27" s="2">
        <v>-100</v>
      </c>
      <c r="AA27" s="6">
        <v>24336720</v>
      </c>
    </row>
    <row r="28" spans="1:27" ht="12.75">
      <c r="A28" s="25" t="s">
        <v>52</v>
      </c>
      <c r="B28" s="24"/>
      <c r="C28" s="6">
        <v>2018488</v>
      </c>
      <c r="D28" s="6"/>
      <c r="E28" s="7">
        <v>1690534</v>
      </c>
      <c r="F28" s="8">
        <v>1690534</v>
      </c>
      <c r="G28" s="8"/>
      <c r="H28" s="8"/>
      <c r="I28" s="8">
        <v>-761522</v>
      </c>
      <c r="J28" s="8">
        <v>-761522</v>
      </c>
      <c r="K28" s="8">
        <v>898873</v>
      </c>
      <c r="L28" s="8"/>
      <c r="M28" s="8"/>
      <c r="N28" s="8">
        <v>898873</v>
      </c>
      <c r="O28" s="8"/>
      <c r="P28" s="8"/>
      <c r="Q28" s="8"/>
      <c r="R28" s="8"/>
      <c r="S28" s="8">
        <v>228496</v>
      </c>
      <c r="T28" s="8"/>
      <c r="U28" s="8">
        <v>228496</v>
      </c>
      <c r="V28" s="8">
        <v>456992</v>
      </c>
      <c r="W28" s="8">
        <v>594343</v>
      </c>
      <c r="X28" s="8">
        <v>1690534</v>
      </c>
      <c r="Y28" s="8">
        <v>-1096191</v>
      </c>
      <c r="Z28" s="2">
        <v>-64.84</v>
      </c>
      <c r="AA28" s="6">
        <v>1690534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1086415</v>
      </c>
      <c r="D30" s="6"/>
      <c r="E30" s="7">
        <v>1520000</v>
      </c>
      <c r="F30" s="8">
        <v>2822000</v>
      </c>
      <c r="G30" s="8">
        <v>22983</v>
      </c>
      <c r="H30" s="8">
        <v>152564</v>
      </c>
      <c r="I30" s="8">
        <v>75635</v>
      </c>
      <c r="J30" s="8">
        <v>251182</v>
      </c>
      <c r="K30" s="8">
        <v>-13000</v>
      </c>
      <c r="L30" s="8">
        <v>160482</v>
      </c>
      <c r="M30" s="8">
        <v>63225</v>
      </c>
      <c r="N30" s="8">
        <v>210707</v>
      </c>
      <c r="O30" s="8">
        <v>149340</v>
      </c>
      <c r="P30" s="8">
        <v>17765</v>
      </c>
      <c r="Q30" s="8">
        <v>78510</v>
      </c>
      <c r="R30" s="8">
        <v>245615</v>
      </c>
      <c r="S30" s="8">
        <v>18071</v>
      </c>
      <c r="T30" s="8">
        <v>708411</v>
      </c>
      <c r="U30" s="8">
        <v>670818</v>
      </c>
      <c r="V30" s="8">
        <v>1397300</v>
      </c>
      <c r="W30" s="8">
        <v>2104804</v>
      </c>
      <c r="X30" s="8">
        <v>2822000</v>
      </c>
      <c r="Y30" s="8">
        <v>-717196</v>
      </c>
      <c r="Z30" s="2">
        <v>-25.41</v>
      </c>
      <c r="AA30" s="6">
        <v>2822000</v>
      </c>
    </row>
    <row r="31" spans="1:27" ht="12.75">
      <c r="A31" s="25" t="s">
        <v>55</v>
      </c>
      <c r="B31" s="24"/>
      <c r="C31" s="6">
        <v>33786085</v>
      </c>
      <c r="D31" s="6"/>
      <c r="E31" s="7">
        <v>24558423</v>
      </c>
      <c r="F31" s="8">
        <v>19911210</v>
      </c>
      <c r="G31" s="8">
        <v>1651415</v>
      </c>
      <c r="H31" s="8">
        <v>1825249</v>
      </c>
      <c r="I31" s="8">
        <v>2120231</v>
      </c>
      <c r="J31" s="8">
        <v>5596895</v>
      </c>
      <c r="K31" s="8">
        <v>1633443</v>
      </c>
      <c r="L31" s="8">
        <v>2144651</v>
      </c>
      <c r="M31" s="8">
        <v>1742300</v>
      </c>
      <c r="N31" s="8">
        <v>5520394</v>
      </c>
      <c r="O31" s="8">
        <v>1496603</v>
      </c>
      <c r="P31" s="8">
        <v>1570684</v>
      </c>
      <c r="Q31" s="8">
        <v>2238347</v>
      </c>
      <c r="R31" s="8">
        <v>5305634</v>
      </c>
      <c r="S31" s="8">
        <v>1256099</v>
      </c>
      <c r="T31" s="8">
        <v>897687</v>
      </c>
      <c r="U31" s="8">
        <v>1465653</v>
      </c>
      <c r="V31" s="8">
        <v>3619439</v>
      </c>
      <c r="W31" s="8">
        <v>20042362</v>
      </c>
      <c r="X31" s="8">
        <v>19911210</v>
      </c>
      <c r="Y31" s="8">
        <v>131152</v>
      </c>
      <c r="Z31" s="2">
        <v>0.66</v>
      </c>
      <c r="AA31" s="6">
        <v>19911210</v>
      </c>
    </row>
    <row r="32" spans="1:27" ht="12.75">
      <c r="A32" s="25" t="s">
        <v>43</v>
      </c>
      <c r="B32" s="24"/>
      <c r="C32" s="6">
        <v>90360</v>
      </c>
      <c r="D32" s="6"/>
      <c r="E32" s="7">
        <v>92000</v>
      </c>
      <c r="F32" s="8">
        <v>102000</v>
      </c>
      <c r="G32" s="8">
        <v>7280</v>
      </c>
      <c r="H32" s="8">
        <v>9880</v>
      </c>
      <c r="I32" s="8">
        <v>10400</v>
      </c>
      <c r="J32" s="8">
        <v>27560</v>
      </c>
      <c r="K32" s="8">
        <v>9880</v>
      </c>
      <c r="L32" s="8">
        <v>10920</v>
      </c>
      <c r="M32" s="8">
        <v>3640</v>
      </c>
      <c r="N32" s="8">
        <v>24440</v>
      </c>
      <c r="O32" s="8">
        <v>4160</v>
      </c>
      <c r="P32" s="8">
        <v>10990</v>
      </c>
      <c r="Q32" s="8">
        <v>7800</v>
      </c>
      <c r="R32" s="8">
        <v>22950</v>
      </c>
      <c r="S32" s="8"/>
      <c r="T32" s="8"/>
      <c r="U32" s="8">
        <v>6760</v>
      </c>
      <c r="V32" s="8">
        <v>6760</v>
      </c>
      <c r="W32" s="8">
        <v>81710</v>
      </c>
      <c r="X32" s="8">
        <v>102000</v>
      </c>
      <c r="Y32" s="8">
        <v>-20290</v>
      </c>
      <c r="Z32" s="2">
        <v>-19.89</v>
      </c>
      <c r="AA32" s="6">
        <v>102000</v>
      </c>
    </row>
    <row r="33" spans="1:27" ht="12.75">
      <c r="A33" s="25" t="s">
        <v>56</v>
      </c>
      <c r="B33" s="24"/>
      <c r="C33" s="6">
        <v>33579278</v>
      </c>
      <c r="D33" s="6"/>
      <c r="E33" s="7">
        <v>30331646</v>
      </c>
      <c r="F33" s="8">
        <v>31872501</v>
      </c>
      <c r="G33" s="8">
        <v>3675202</v>
      </c>
      <c r="H33" s="8">
        <v>3274535</v>
      </c>
      <c r="I33" s="8">
        <v>2310883</v>
      </c>
      <c r="J33" s="8">
        <v>9260620</v>
      </c>
      <c r="K33" s="8">
        <v>2291434</v>
      </c>
      <c r="L33" s="8">
        <v>3463957</v>
      </c>
      <c r="M33" s="8">
        <v>2416814</v>
      </c>
      <c r="N33" s="8">
        <v>8172205</v>
      </c>
      <c r="O33" s="8">
        <v>3406708</v>
      </c>
      <c r="P33" s="8">
        <v>1861318</v>
      </c>
      <c r="Q33" s="8">
        <v>2232960</v>
      </c>
      <c r="R33" s="8">
        <v>7500986</v>
      </c>
      <c r="S33" s="8">
        <v>2636583</v>
      </c>
      <c r="T33" s="8">
        <v>1126003</v>
      </c>
      <c r="U33" s="8">
        <v>3119197</v>
      </c>
      <c r="V33" s="8">
        <v>6881783</v>
      </c>
      <c r="W33" s="8">
        <v>31815594</v>
      </c>
      <c r="X33" s="8">
        <v>31872501</v>
      </c>
      <c r="Y33" s="8">
        <v>-56907</v>
      </c>
      <c r="Z33" s="2">
        <v>-0.18</v>
      </c>
      <c r="AA33" s="6">
        <v>31872501</v>
      </c>
    </row>
    <row r="34" spans="1:27" ht="12.75">
      <c r="A34" s="23" t="s">
        <v>57</v>
      </c>
      <c r="B34" s="29"/>
      <c r="C34" s="6">
        <v>1933329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191543710</v>
      </c>
      <c r="D35" s="33">
        <f>SUM(D24:D34)</f>
        <v>0</v>
      </c>
      <c r="E35" s="34">
        <f t="shared" si="1"/>
        <v>187821771</v>
      </c>
      <c r="F35" s="35">
        <f t="shared" si="1"/>
        <v>185671014</v>
      </c>
      <c r="G35" s="35">
        <f t="shared" si="1"/>
        <v>12669628</v>
      </c>
      <c r="H35" s="35">
        <f t="shared" si="1"/>
        <v>13192058</v>
      </c>
      <c r="I35" s="35">
        <f t="shared" si="1"/>
        <v>11352112</v>
      </c>
      <c r="J35" s="35">
        <f t="shared" si="1"/>
        <v>37213798</v>
      </c>
      <c r="K35" s="35">
        <f t="shared" si="1"/>
        <v>12490712</v>
      </c>
      <c r="L35" s="35">
        <f t="shared" si="1"/>
        <v>13049756</v>
      </c>
      <c r="M35" s="35">
        <f t="shared" si="1"/>
        <v>28890137</v>
      </c>
      <c r="N35" s="35">
        <f t="shared" si="1"/>
        <v>54430605</v>
      </c>
      <c r="O35" s="35">
        <f t="shared" si="1"/>
        <v>13622174</v>
      </c>
      <c r="P35" s="35">
        <f t="shared" si="1"/>
        <v>11352771</v>
      </c>
      <c r="Q35" s="35">
        <f t="shared" si="1"/>
        <v>12937340</v>
      </c>
      <c r="R35" s="35">
        <f t="shared" si="1"/>
        <v>37912285</v>
      </c>
      <c r="S35" s="35">
        <f t="shared" si="1"/>
        <v>579642</v>
      </c>
      <c r="T35" s="35">
        <f t="shared" si="1"/>
        <v>10629174</v>
      </c>
      <c r="U35" s="35">
        <f t="shared" si="1"/>
        <v>10649652</v>
      </c>
      <c r="V35" s="35">
        <f t="shared" si="1"/>
        <v>21858468</v>
      </c>
      <c r="W35" s="35">
        <f t="shared" si="1"/>
        <v>151415156</v>
      </c>
      <c r="X35" s="35">
        <f t="shared" si="1"/>
        <v>185671014</v>
      </c>
      <c r="Y35" s="35">
        <f t="shared" si="1"/>
        <v>-34255858</v>
      </c>
      <c r="Z35" s="36">
        <f>+IF(X35&lt;&gt;0,+(Y35/X35)*100,0)</f>
        <v>-18.449760822655925</v>
      </c>
      <c r="AA35" s="33">
        <f>SUM(AA24:AA34)</f>
        <v>185671014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-24284707</v>
      </c>
      <c r="D37" s="46">
        <f>+D21-D35</f>
        <v>0</v>
      </c>
      <c r="E37" s="47">
        <f t="shared" si="2"/>
        <v>-7315683</v>
      </c>
      <c r="F37" s="48">
        <f t="shared" si="2"/>
        <v>-5295726</v>
      </c>
      <c r="G37" s="48">
        <f t="shared" si="2"/>
        <v>44022132</v>
      </c>
      <c r="H37" s="48">
        <f t="shared" si="2"/>
        <v>-8304654</v>
      </c>
      <c r="I37" s="48">
        <f t="shared" si="2"/>
        <v>-6763313</v>
      </c>
      <c r="J37" s="48">
        <f t="shared" si="2"/>
        <v>28954165</v>
      </c>
      <c r="K37" s="48">
        <f t="shared" si="2"/>
        <v>-7911789</v>
      </c>
      <c r="L37" s="48">
        <f t="shared" si="2"/>
        <v>-9106511</v>
      </c>
      <c r="M37" s="48">
        <f t="shared" si="2"/>
        <v>19913441</v>
      </c>
      <c r="N37" s="48">
        <f t="shared" si="2"/>
        <v>2895141</v>
      </c>
      <c r="O37" s="48">
        <f t="shared" si="2"/>
        <v>-9469937</v>
      </c>
      <c r="P37" s="48">
        <f t="shared" si="2"/>
        <v>-7301157</v>
      </c>
      <c r="Q37" s="48">
        <f t="shared" si="2"/>
        <v>22253181</v>
      </c>
      <c r="R37" s="48">
        <f t="shared" si="2"/>
        <v>5482087</v>
      </c>
      <c r="S37" s="48">
        <f t="shared" si="2"/>
        <v>3025567</v>
      </c>
      <c r="T37" s="48">
        <f t="shared" si="2"/>
        <v>1380501</v>
      </c>
      <c r="U37" s="48">
        <f t="shared" si="2"/>
        <v>-13945976</v>
      </c>
      <c r="V37" s="48">
        <f t="shared" si="2"/>
        <v>-9539908</v>
      </c>
      <c r="W37" s="48">
        <f t="shared" si="2"/>
        <v>27791485</v>
      </c>
      <c r="X37" s="48">
        <f>IF(F21=F35,0,X21-X35)</f>
        <v>-5295726</v>
      </c>
      <c r="Y37" s="48">
        <f t="shared" si="2"/>
        <v>33087211</v>
      </c>
      <c r="Z37" s="49">
        <f>+IF(X37&lt;&gt;0,+(Y37/X37)*100,0)</f>
        <v>-624.790840764798</v>
      </c>
      <c r="AA37" s="46">
        <f>+AA21-AA35</f>
        <v>-5295726</v>
      </c>
    </row>
    <row r="38" spans="1:27" ht="22.5" customHeight="1">
      <c r="A38" s="50" t="s">
        <v>60</v>
      </c>
      <c r="B38" s="29"/>
      <c r="C38" s="6">
        <v>47112673</v>
      </c>
      <c r="D38" s="6"/>
      <c r="E38" s="7">
        <v>28804000</v>
      </c>
      <c r="F38" s="8">
        <v>39290364</v>
      </c>
      <c r="G38" s="8">
        <v>5338333</v>
      </c>
      <c r="H38" s="8">
        <v>3385297</v>
      </c>
      <c r="I38" s="8">
        <v>1028967</v>
      </c>
      <c r="J38" s="8">
        <v>9752597</v>
      </c>
      <c r="K38" s="8"/>
      <c r="L38" s="8"/>
      <c r="M38" s="8">
        <v>-1190999</v>
      </c>
      <c r="N38" s="8">
        <v>-1190999</v>
      </c>
      <c r="O38" s="8">
        <v>1485744</v>
      </c>
      <c r="P38" s="8">
        <v>1406795</v>
      </c>
      <c r="Q38" s="8">
        <v>2962868</v>
      </c>
      <c r="R38" s="8">
        <v>5855407</v>
      </c>
      <c r="S38" s="8"/>
      <c r="T38" s="8">
        <v>192745</v>
      </c>
      <c r="U38" s="8">
        <v>4430192</v>
      </c>
      <c r="V38" s="8">
        <v>4622937</v>
      </c>
      <c r="W38" s="8">
        <v>19039942</v>
      </c>
      <c r="X38" s="8">
        <v>39290364</v>
      </c>
      <c r="Y38" s="8">
        <v>-20250422</v>
      </c>
      <c r="Z38" s="2">
        <v>-51.54</v>
      </c>
      <c r="AA38" s="6">
        <v>39290364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22827966</v>
      </c>
      <c r="D41" s="56">
        <f>SUM(D37:D40)</f>
        <v>0</v>
      </c>
      <c r="E41" s="57">
        <f t="shared" si="3"/>
        <v>21488317</v>
      </c>
      <c r="F41" s="58">
        <f t="shared" si="3"/>
        <v>33994638</v>
      </c>
      <c r="G41" s="58">
        <f t="shared" si="3"/>
        <v>49360465</v>
      </c>
      <c r="H41" s="58">
        <f t="shared" si="3"/>
        <v>-4919357</v>
      </c>
      <c r="I41" s="58">
        <f t="shared" si="3"/>
        <v>-5734346</v>
      </c>
      <c r="J41" s="58">
        <f t="shared" si="3"/>
        <v>38706762</v>
      </c>
      <c r="K41" s="58">
        <f t="shared" si="3"/>
        <v>-7911789</v>
      </c>
      <c r="L41" s="58">
        <f t="shared" si="3"/>
        <v>-9106511</v>
      </c>
      <c r="M41" s="58">
        <f t="shared" si="3"/>
        <v>18722442</v>
      </c>
      <c r="N41" s="58">
        <f t="shared" si="3"/>
        <v>1704142</v>
      </c>
      <c r="O41" s="58">
        <f t="shared" si="3"/>
        <v>-7984193</v>
      </c>
      <c r="P41" s="58">
        <f t="shared" si="3"/>
        <v>-5894362</v>
      </c>
      <c r="Q41" s="58">
        <f t="shared" si="3"/>
        <v>25216049</v>
      </c>
      <c r="R41" s="58">
        <f t="shared" si="3"/>
        <v>11337494</v>
      </c>
      <c r="S41" s="58">
        <f t="shared" si="3"/>
        <v>3025567</v>
      </c>
      <c r="T41" s="58">
        <f t="shared" si="3"/>
        <v>1573246</v>
      </c>
      <c r="U41" s="58">
        <f t="shared" si="3"/>
        <v>-9515784</v>
      </c>
      <c r="V41" s="58">
        <f t="shared" si="3"/>
        <v>-4916971</v>
      </c>
      <c r="W41" s="58">
        <f t="shared" si="3"/>
        <v>46831427</v>
      </c>
      <c r="X41" s="58">
        <f t="shared" si="3"/>
        <v>33994638</v>
      </c>
      <c r="Y41" s="58">
        <f t="shared" si="3"/>
        <v>12836789</v>
      </c>
      <c r="Z41" s="59">
        <f>+IF(X41&lt;&gt;0,+(Y41/X41)*100,0)</f>
        <v>37.761216930740666</v>
      </c>
      <c r="AA41" s="56">
        <f>SUM(AA37:AA40)</f>
        <v>33994638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22827966</v>
      </c>
      <c r="D43" s="64">
        <f>+D41-D42</f>
        <v>0</v>
      </c>
      <c r="E43" s="65">
        <f t="shared" si="4"/>
        <v>21488317</v>
      </c>
      <c r="F43" s="66">
        <f t="shared" si="4"/>
        <v>33994638</v>
      </c>
      <c r="G43" s="66">
        <f t="shared" si="4"/>
        <v>49360465</v>
      </c>
      <c r="H43" s="66">
        <f t="shared" si="4"/>
        <v>-4919357</v>
      </c>
      <c r="I43" s="66">
        <f t="shared" si="4"/>
        <v>-5734346</v>
      </c>
      <c r="J43" s="66">
        <f t="shared" si="4"/>
        <v>38706762</v>
      </c>
      <c r="K43" s="66">
        <f t="shared" si="4"/>
        <v>-7911789</v>
      </c>
      <c r="L43" s="66">
        <f t="shared" si="4"/>
        <v>-9106511</v>
      </c>
      <c r="M43" s="66">
        <f t="shared" si="4"/>
        <v>18722442</v>
      </c>
      <c r="N43" s="66">
        <f t="shared" si="4"/>
        <v>1704142</v>
      </c>
      <c r="O43" s="66">
        <f t="shared" si="4"/>
        <v>-7984193</v>
      </c>
      <c r="P43" s="66">
        <f t="shared" si="4"/>
        <v>-5894362</v>
      </c>
      <c r="Q43" s="66">
        <f t="shared" si="4"/>
        <v>25216049</v>
      </c>
      <c r="R43" s="66">
        <f t="shared" si="4"/>
        <v>11337494</v>
      </c>
      <c r="S43" s="66">
        <f t="shared" si="4"/>
        <v>3025567</v>
      </c>
      <c r="T43" s="66">
        <f t="shared" si="4"/>
        <v>1573246</v>
      </c>
      <c r="U43" s="66">
        <f t="shared" si="4"/>
        <v>-9515784</v>
      </c>
      <c r="V43" s="66">
        <f t="shared" si="4"/>
        <v>-4916971</v>
      </c>
      <c r="W43" s="66">
        <f t="shared" si="4"/>
        <v>46831427</v>
      </c>
      <c r="X43" s="66">
        <f t="shared" si="4"/>
        <v>33994638</v>
      </c>
      <c r="Y43" s="66">
        <f t="shared" si="4"/>
        <v>12836789</v>
      </c>
      <c r="Z43" s="67">
        <f>+IF(X43&lt;&gt;0,+(Y43/X43)*100,0)</f>
        <v>37.761216930740666</v>
      </c>
      <c r="AA43" s="64">
        <f>+AA41-AA42</f>
        <v>33994638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22827966</v>
      </c>
      <c r="D45" s="56">
        <f>SUM(D43:D44)</f>
        <v>0</v>
      </c>
      <c r="E45" s="57">
        <f t="shared" si="5"/>
        <v>21488317</v>
      </c>
      <c r="F45" s="58">
        <f t="shared" si="5"/>
        <v>33994638</v>
      </c>
      <c r="G45" s="58">
        <f t="shared" si="5"/>
        <v>49360465</v>
      </c>
      <c r="H45" s="58">
        <f t="shared" si="5"/>
        <v>-4919357</v>
      </c>
      <c r="I45" s="58">
        <f t="shared" si="5"/>
        <v>-5734346</v>
      </c>
      <c r="J45" s="58">
        <f t="shared" si="5"/>
        <v>38706762</v>
      </c>
      <c r="K45" s="58">
        <f t="shared" si="5"/>
        <v>-7911789</v>
      </c>
      <c r="L45" s="58">
        <f t="shared" si="5"/>
        <v>-9106511</v>
      </c>
      <c r="M45" s="58">
        <f t="shared" si="5"/>
        <v>18722442</v>
      </c>
      <c r="N45" s="58">
        <f t="shared" si="5"/>
        <v>1704142</v>
      </c>
      <c r="O45" s="58">
        <f t="shared" si="5"/>
        <v>-7984193</v>
      </c>
      <c r="P45" s="58">
        <f t="shared" si="5"/>
        <v>-5894362</v>
      </c>
      <c r="Q45" s="58">
        <f t="shared" si="5"/>
        <v>25216049</v>
      </c>
      <c r="R45" s="58">
        <f t="shared" si="5"/>
        <v>11337494</v>
      </c>
      <c r="S45" s="58">
        <f t="shared" si="5"/>
        <v>3025567</v>
      </c>
      <c r="T45" s="58">
        <f t="shared" si="5"/>
        <v>1573246</v>
      </c>
      <c r="U45" s="58">
        <f t="shared" si="5"/>
        <v>-9515784</v>
      </c>
      <c r="V45" s="58">
        <f t="shared" si="5"/>
        <v>-4916971</v>
      </c>
      <c r="W45" s="58">
        <f t="shared" si="5"/>
        <v>46831427</v>
      </c>
      <c r="X45" s="58">
        <f t="shared" si="5"/>
        <v>33994638</v>
      </c>
      <c r="Y45" s="58">
        <f t="shared" si="5"/>
        <v>12836789</v>
      </c>
      <c r="Z45" s="59">
        <f>+IF(X45&lt;&gt;0,+(Y45/X45)*100,0)</f>
        <v>37.761216930740666</v>
      </c>
      <c r="AA45" s="56">
        <f>SUM(AA43:AA44)</f>
        <v>33994638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22827966</v>
      </c>
      <c r="D47" s="71">
        <f>SUM(D45:D46)</f>
        <v>0</v>
      </c>
      <c r="E47" s="72">
        <f t="shared" si="6"/>
        <v>21488317</v>
      </c>
      <c r="F47" s="73">
        <f t="shared" si="6"/>
        <v>33994638</v>
      </c>
      <c r="G47" s="73">
        <f t="shared" si="6"/>
        <v>49360465</v>
      </c>
      <c r="H47" s="74">
        <f t="shared" si="6"/>
        <v>-4919357</v>
      </c>
      <c r="I47" s="74">
        <f t="shared" si="6"/>
        <v>-5734346</v>
      </c>
      <c r="J47" s="74">
        <f t="shared" si="6"/>
        <v>38706762</v>
      </c>
      <c r="K47" s="74">
        <f t="shared" si="6"/>
        <v>-7911789</v>
      </c>
      <c r="L47" s="74">
        <f t="shared" si="6"/>
        <v>-9106511</v>
      </c>
      <c r="M47" s="73">
        <f t="shared" si="6"/>
        <v>18722442</v>
      </c>
      <c r="N47" s="73">
        <f t="shared" si="6"/>
        <v>1704142</v>
      </c>
      <c r="O47" s="74">
        <f t="shared" si="6"/>
        <v>-7984193</v>
      </c>
      <c r="P47" s="74">
        <f t="shared" si="6"/>
        <v>-5894362</v>
      </c>
      <c r="Q47" s="74">
        <f t="shared" si="6"/>
        <v>25216049</v>
      </c>
      <c r="R47" s="74">
        <f t="shared" si="6"/>
        <v>11337494</v>
      </c>
      <c r="S47" s="74">
        <f t="shared" si="6"/>
        <v>3025567</v>
      </c>
      <c r="T47" s="73">
        <f t="shared" si="6"/>
        <v>1573246</v>
      </c>
      <c r="U47" s="73">
        <f t="shared" si="6"/>
        <v>-9515784</v>
      </c>
      <c r="V47" s="74">
        <f t="shared" si="6"/>
        <v>-4916971</v>
      </c>
      <c r="W47" s="74">
        <f t="shared" si="6"/>
        <v>46831427</v>
      </c>
      <c r="X47" s="74">
        <f t="shared" si="6"/>
        <v>33994638</v>
      </c>
      <c r="Y47" s="74">
        <f t="shared" si="6"/>
        <v>12836789</v>
      </c>
      <c r="Z47" s="75">
        <f>+IF(X47&lt;&gt;0,+(Y47/X47)*100,0)</f>
        <v>37.761216930740666</v>
      </c>
      <c r="AA47" s="76">
        <f>SUM(AA45:AA46)</f>
        <v>33994638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47873594</v>
      </c>
      <c r="D5" s="6"/>
      <c r="E5" s="7">
        <v>126919416</v>
      </c>
      <c r="F5" s="8">
        <v>96995821</v>
      </c>
      <c r="G5" s="8">
        <v>43924128</v>
      </c>
      <c r="H5" s="8">
        <v>4820289</v>
      </c>
      <c r="I5" s="8">
        <v>4830321</v>
      </c>
      <c r="J5" s="8">
        <v>53574738</v>
      </c>
      <c r="K5" s="8">
        <v>4824912</v>
      </c>
      <c r="L5" s="8">
        <v>4821903</v>
      </c>
      <c r="M5" s="8">
        <v>4817914</v>
      </c>
      <c r="N5" s="8">
        <v>14464729</v>
      </c>
      <c r="O5" s="8">
        <v>4822202</v>
      </c>
      <c r="P5" s="8">
        <v>4809017</v>
      </c>
      <c r="Q5" s="8">
        <v>4809017</v>
      </c>
      <c r="R5" s="8">
        <v>14440236</v>
      </c>
      <c r="S5" s="8">
        <v>5218397</v>
      </c>
      <c r="T5" s="8">
        <v>4809002</v>
      </c>
      <c r="U5" s="8">
        <v>4808291</v>
      </c>
      <c r="V5" s="8">
        <v>14835690</v>
      </c>
      <c r="W5" s="8">
        <v>97315393</v>
      </c>
      <c r="X5" s="8">
        <v>146675891</v>
      </c>
      <c r="Y5" s="8">
        <v>-49360498</v>
      </c>
      <c r="Z5" s="2">
        <v>-33.65</v>
      </c>
      <c r="AA5" s="6">
        <v>96995821</v>
      </c>
    </row>
    <row r="6" spans="1:27" ht="12.75">
      <c r="A6" s="23" t="s">
        <v>32</v>
      </c>
      <c r="B6" s="24"/>
      <c r="C6" s="6">
        <v>231427405</v>
      </c>
      <c r="D6" s="6"/>
      <c r="E6" s="7">
        <v>259212120</v>
      </c>
      <c r="F6" s="8">
        <v>240879478</v>
      </c>
      <c r="G6" s="8">
        <v>21983466</v>
      </c>
      <c r="H6" s="8">
        <v>22862474</v>
      </c>
      <c r="I6" s="8">
        <v>15440990</v>
      </c>
      <c r="J6" s="8">
        <v>60286930</v>
      </c>
      <c r="K6" s="8">
        <v>17615917</v>
      </c>
      <c r="L6" s="8">
        <v>19248399</v>
      </c>
      <c r="M6" s="8">
        <v>10857916</v>
      </c>
      <c r="N6" s="8">
        <v>47722232</v>
      </c>
      <c r="O6" s="8">
        <v>18437421</v>
      </c>
      <c r="P6" s="8">
        <v>25685369</v>
      </c>
      <c r="Q6" s="8">
        <v>30532533</v>
      </c>
      <c r="R6" s="8">
        <v>74655323</v>
      </c>
      <c r="S6" s="8">
        <v>15048742</v>
      </c>
      <c r="T6" s="8">
        <v>11722827</v>
      </c>
      <c r="U6" s="8">
        <v>22169575</v>
      </c>
      <c r="V6" s="8">
        <v>48941144</v>
      </c>
      <c r="W6" s="8">
        <v>231605629</v>
      </c>
      <c r="X6" s="8">
        <v>240879478</v>
      </c>
      <c r="Y6" s="8">
        <v>-9273849</v>
      </c>
      <c r="Z6" s="2">
        <v>-3.85</v>
      </c>
      <c r="AA6" s="6">
        <v>240879478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8099544</v>
      </c>
      <c r="D9" s="6"/>
      <c r="E9" s="7">
        <v>8702160</v>
      </c>
      <c r="F9" s="8">
        <v>8702160</v>
      </c>
      <c r="G9" s="8">
        <v>745761</v>
      </c>
      <c r="H9" s="8">
        <v>740464</v>
      </c>
      <c r="I9" s="8">
        <v>744547</v>
      </c>
      <c r="J9" s="8">
        <v>2230772</v>
      </c>
      <c r="K9" s="8">
        <v>736075</v>
      </c>
      <c r="L9" s="8">
        <v>723027</v>
      </c>
      <c r="M9" s="8">
        <v>760460</v>
      </c>
      <c r="N9" s="8">
        <v>2219562</v>
      </c>
      <c r="O9" s="8">
        <v>742292</v>
      </c>
      <c r="P9" s="8">
        <v>756653</v>
      </c>
      <c r="Q9" s="8">
        <v>754686</v>
      </c>
      <c r="R9" s="8">
        <v>2253631</v>
      </c>
      <c r="S9" s="8">
        <v>731957</v>
      </c>
      <c r="T9" s="8">
        <v>730282</v>
      </c>
      <c r="U9" s="8">
        <v>805190</v>
      </c>
      <c r="V9" s="8">
        <v>2267429</v>
      </c>
      <c r="W9" s="8">
        <v>8971394</v>
      </c>
      <c r="X9" s="8">
        <v>8702160</v>
      </c>
      <c r="Y9" s="8">
        <v>269234</v>
      </c>
      <c r="Z9" s="2">
        <v>3.09</v>
      </c>
      <c r="AA9" s="6">
        <v>8702160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197318</v>
      </c>
      <c r="D11" s="6"/>
      <c r="E11" s="7">
        <v>225336</v>
      </c>
      <c r="F11" s="8">
        <v>125526</v>
      </c>
      <c r="G11" s="8">
        <v>11946</v>
      </c>
      <c r="H11" s="8">
        <v>4546</v>
      </c>
      <c r="I11" s="8">
        <v>4178</v>
      </c>
      <c r="J11" s="8">
        <v>20670</v>
      </c>
      <c r="K11" s="8">
        <v>11935</v>
      </c>
      <c r="L11" s="8">
        <v>11214</v>
      </c>
      <c r="M11" s="8">
        <v>18250</v>
      </c>
      <c r="N11" s="8">
        <v>41399</v>
      </c>
      <c r="O11" s="8">
        <v>9408</v>
      </c>
      <c r="P11" s="8"/>
      <c r="Q11" s="8">
        <v>63567</v>
      </c>
      <c r="R11" s="8">
        <v>72975</v>
      </c>
      <c r="S11" s="8">
        <v>65567</v>
      </c>
      <c r="T11" s="8">
        <v>120177</v>
      </c>
      <c r="U11" s="8">
        <v>65567</v>
      </c>
      <c r="V11" s="8">
        <v>251311</v>
      </c>
      <c r="W11" s="8">
        <v>386355</v>
      </c>
      <c r="X11" s="8">
        <v>125526</v>
      </c>
      <c r="Y11" s="8">
        <v>260829</v>
      </c>
      <c r="Z11" s="2">
        <v>207.79</v>
      </c>
      <c r="AA11" s="6">
        <v>125526</v>
      </c>
    </row>
    <row r="12" spans="1:27" ht="12.75">
      <c r="A12" s="25" t="s">
        <v>37</v>
      </c>
      <c r="B12" s="29"/>
      <c r="C12" s="6">
        <v>1696440</v>
      </c>
      <c r="D12" s="6"/>
      <c r="E12" s="7"/>
      <c r="F12" s="8">
        <v>1696116</v>
      </c>
      <c r="G12" s="8">
        <v>245405</v>
      </c>
      <c r="H12" s="8">
        <v>25480</v>
      </c>
      <c r="I12" s="8">
        <v>40799</v>
      </c>
      <c r="J12" s="8">
        <v>311684</v>
      </c>
      <c r="K12" s="8">
        <v>36642</v>
      </c>
      <c r="L12" s="8">
        <v>56403</v>
      </c>
      <c r="M12" s="8">
        <v>59687</v>
      </c>
      <c r="N12" s="8">
        <v>152732</v>
      </c>
      <c r="O12" s="8">
        <v>96906</v>
      </c>
      <c r="P12" s="8">
        <v>9796</v>
      </c>
      <c r="Q12" s="8"/>
      <c r="R12" s="8">
        <v>106702</v>
      </c>
      <c r="S12" s="8"/>
      <c r="T12" s="8"/>
      <c r="U12" s="8">
        <v>42376</v>
      </c>
      <c r="V12" s="8">
        <v>42376</v>
      </c>
      <c r="W12" s="8">
        <v>613494</v>
      </c>
      <c r="X12" s="8">
        <v>1696116</v>
      </c>
      <c r="Y12" s="8">
        <v>-1082622</v>
      </c>
      <c r="Z12" s="2">
        <v>-63.83</v>
      </c>
      <c r="AA12" s="6">
        <v>1696116</v>
      </c>
    </row>
    <row r="13" spans="1:27" ht="12.75">
      <c r="A13" s="23" t="s">
        <v>38</v>
      </c>
      <c r="B13" s="29"/>
      <c r="C13" s="6">
        <v>22700</v>
      </c>
      <c r="D13" s="6"/>
      <c r="E13" s="7">
        <v>101016</v>
      </c>
      <c r="F13" s="8">
        <v>56906022</v>
      </c>
      <c r="G13" s="8">
        <v>412329</v>
      </c>
      <c r="H13" s="8">
        <v>5476019</v>
      </c>
      <c r="I13" s="8">
        <v>5842134</v>
      </c>
      <c r="J13" s="8">
        <v>11730482</v>
      </c>
      <c r="K13" s="8">
        <v>5989012</v>
      </c>
      <c r="L13" s="8">
        <v>5979428</v>
      </c>
      <c r="M13" s="8">
        <v>6291252</v>
      </c>
      <c r="N13" s="8">
        <v>18259692</v>
      </c>
      <c r="O13" s="8">
        <v>5696435</v>
      </c>
      <c r="P13" s="8">
        <v>190</v>
      </c>
      <c r="Q13" s="8">
        <v>-48448</v>
      </c>
      <c r="R13" s="8">
        <v>5648177</v>
      </c>
      <c r="S13" s="8"/>
      <c r="T13" s="8">
        <v>172</v>
      </c>
      <c r="U13" s="8">
        <v>317</v>
      </c>
      <c r="V13" s="8">
        <v>489</v>
      </c>
      <c r="W13" s="8">
        <v>35638840</v>
      </c>
      <c r="X13" s="8">
        <v>56906022</v>
      </c>
      <c r="Y13" s="8">
        <v>-21267182</v>
      </c>
      <c r="Z13" s="2">
        <v>-37.37</v>
      </c>
      <c r="AA13" s="6">
        <v>56906022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25847639</v>
      </c>
      <c r="D15" s="6"/>
      <c r="E15" s="7">
        <v>26873022</v>
      </c>
      <c r="F15" s="8">
        <v>25017645</v>
      </c>
      <c r="G15" s="8">
        <v>1860286</v>
      </c>
      <c r="H15" s="8">
        <v>1943418</v>
      </c>
      <c r="I15" s="8">
        <v>2413455</v>
      </c>
      <c r="J15" s="8">
        <v>6217159</v>
      </c>
      <c r="K15" s="8">
        <v>1863084</v>
      </c>
      <c r="L15" s="8">
        <v>2015266</v>
      </c>
      <c r="M15" s="8">
        <v>1920493</v>
      </c>
      <c r="N15" s="8">
        <v>5798843</v>
      </c>
      <c r="O15" s="8">
        <v>1445023</v>
      </c>
      <c r="P15" s="8">
        <v>9743</v>
      </c>
      <c r="Q15" s="8">
        <v>15000</v>
      </c>
      <c r="R15" s="8">
        <v>1469766</v>
      </c>
      <c r="S15" s="8"/>
      <c r="T15" s="8">
        <v>30000</v>
      </c>
      <c r="U15" s="8">
        <v>5739</v>
      </c>
      <c r="V15" s="8">
        <v>35739</v>
      </c>
      <c r="W15" s="8">
        <v>13521507</v>
      </c>
      <c r="X15" s="8">
        <v>25017645</v>
      </c>
      <c r="Y15" s="8">
        <v>-11496138</v>
      </c>
      <c r="Z15" s="2">
        <v>-45.95</v>
      </c>
      <c r="AA15" s="6">
        <v>25017645</v>
      </c>
    </row>
    <row r="16" spans="1:27" ht="12.75">
      <c r="A16" s="23" t="s">
        <v>41</v>
      </c>
      <c r="B16" s="29"/>
      <c r="C16" s="6">
        <v>3967927</v>
      </c>
      <c r="D16" s="6"/>
      <c r="E16" s="7">
        <v>1354356</v>
      </c>
      <c r="F16" s="8">
        <v>3423212</v>
      </c>
      <c r="G16" s="8">
        <v>231036</v>
      </c>
      <c r="H16" s="8">
        <v>136779</v>
      </c>
      <c r="I16" s="8">
        <v>242195</v>
      </c>
      <c r="J16" s="8">
        <v>610010</v>
      </c>
      <c r="K16" s="8">
        <v>400508</v>
      </c>
      <c r="L16" s="8">
        <v>346788</v>
      </c>
      <c r="M16" s="8">
        <v>310054</v>
      </c>
      <c r="N16" s="8">
        <v>1057350</v>
      </c>
      <c r="O16" s="8">
        <v>329513</v>
      </c>
      <c r="P16" s="8">
        <v>29326</v>
      </c>
      <c r="Q16" s="8">
        <v>1537</v>
      </c>
      <c r="R16" s="8">
        <v>360376</v>
      </c>
      <c r="S16" s="8">
        <v>52</v>
      </c>
      <c r="T16" s="8">
        <v>1817</v>
      </c>
      <c r="U16" s="8">
        <v>73458</v>
      </c>
      <c r="V16" s="8">
        <v>75327</v>
      </c>
      <c r="W16" s="8">
        <v>2103063</v>
      </c>
      <c r="X16" s="8">
        <v>3423212</v>
      </c>
      <c r="Y16" s="8">
        <v>-1320149</v>
      </c>
      <c r="Z16" s="2">
        <v>-38.56</v>
      </c>
      <c r="AA16" s="6">
        <v>3423212</v>
      </c>
    </row>
    <row r="17" spans="1:27" ht="12.75">
      <c r="A17" s="23" t="s">
        <v>42</v>
      </c>
      <c r="B17" s="29"/>
      <c r="C17" s="6">
        <v>92669</v>
      </c>
      <c r="D17" s="6"/>
      <c r="E17" s="7">
        <v>16308</v>
      </c>
      <c r="F17" s="8">
        <v>16308</v>
      </c>
      <c r="G17" s="8"/>
      <c r="H17" s="8">
        <v>3817</v>
      </c>
      <c r="I17" s="8">
        <v>11826</v>
      </c>
      <c r="J17" s="8">
        <v>15643</v>
      </c>
      <c r="K17" s="8">
        <v>16278</v>
      </c>
      <c r="L17" s="8">
        <v>12096</v>
      </c>
      <c r="M17" s="8">
        <v>14357</v>
      </c>
      <c r="N17" s="8">
        <v>42731</v>
      </c>
      <c r="O17" s="8">
        <v>13687</v>
      </c>
      <c r="P17" s="8">
        <v>123051</v>
      </c>
      <c r="Q17" s="8">
        <v>76047</v>
      </c>
      <c r="R17" s="8">
        <v>212785</v>
      </c>
      <c r="S17" s="8">
        <v>47617</v>
      </c>
      <c r="T17" s="8"/>
      <c r="U17" s="8">
        <v>66150</v>
      </c>
      <c r="V17" s="8">
        <v>113767</v>
      </c>
      <c r="W17" s="8">
        <v>384926</v>
      </c>
      <c r="X17" s="8">
        <v>16308</v>
      </c>
      <c r="Y17" s="8">
        <v>368618</v>
      </c>
      <c r="Z17" s="2">
        <v>2260.35</v>
      </c>
      <c r="AA17" s="6">
        <v>16308</v>
      </c>
    </row>
    <row r="18" spans="1:27" ht="12.75">
      <c r="A18" s="23" t="s">
        <v>43</v>
      </c>
      <c r="B18" s="29"/>
      <c r="C18" s="6">
        <v>169490693</v>
      </c>
      <c r="D18" s="6"/>
      <c r="E18" s="7">
        <v>187675992</v>
      </c>
      <c r="F18" s="8">
        <v>188897996</v>
      </c>
      <c r="G18" s="8">
        <v>69227000</v>
      </c>
      <c r="H18" s="8">
        <v>538000</v>
      </c>
      <c r="I18" s="8"/>
      <c r="J18" s="8">
        <v>69765000</v>
      </c>
      <c r="K18" s="8"/>
      <c r="L18" s="8">
        <v>968000</v>
      </c>
      <c r="M18" s="8"/>
      <c r="N18" s="8">
        <v>968000</v>
      </c>
      <c r="O18" s="8">
        <v>56250000</v>
      </c>
      <c r="P18" s="8">
        <v>-306</v>
      </c>
      <c r="Q18" s="8"/>
      <c r="R18" s="8">
        <v>56249694</v>
      </c>
      <c r="S18" s="8"/>
      <c r="T18" s="8"/>
      <c r="U18" s="8"/>
      <c r="V18" s="8"/>
      <c r="W18" s="8">
        <v>126982694</v>
      </c>
      <c r="X18" s="8">
        <v>188897996</v>
      </c>
      <c r="Y18" s="8">
        <v>-61915302</v>
      </c>
      <c r="Z18" s="2">
        <v>-32.78</v>
      </c>
      <c r="AA18" s="6">
        <v>188897996</v>
      </c>
    </row>
    <row r="19" spans="1:27" ht="12.75">
      <c r="A19" s="23" t="s">
        <v>44</v>
      </c>
      <c r="B19" s="29"/>
      <c r="C19" s="6">
        <v>2099046</v>
      </c>
      <c r="D19" s="6"/>
      <c r="E19" s="7">
        <v>2941920</v>
      </c>
      <c r="F19" s="26">
        <v>2994208</v>
      </c>
      <c r="G19" s="26">
        <v>102621</v>
      </c>
      <c r="H19" s="26">
        <v>111649</v>
      </c>
      <c r="I19" s="26">
        <v>92848</v>
      </c>
      <c r="J19" s="26">
        <v>307118</v>
      </c>
      <c r="K19" s="26">
        <v>652158</v>
      </c>
      <c r="L19" s="26">
        <v>138753</v>
      </c>
      <c r="M19" s="26">
        <v>151987</v>
      </c>
      <c r="N19" s="26">
        <v>942898</v>
      </c>
      <c r="O19" s="26">
        <v>161722</v>
      </c>
      <c r="P19" s="26">
        <v>250697</v>
      </c>
      <c r="Q19" s="26">
        <v>3657739</v>
      </c>
      <c r="R19" s="26">
        <v>4070158</v>
      </c>
      <c r="S19" s="26">
        <v>254747</v>
      </c>
      <c r="T19" s="26">
        <v>2684757</v>
      </c>
      <c r="U19" s="26">
        <v>26956</v>
      </c>
      <c r="V19" s="26">
        <v>2966460</v>
      </c>
      <c r="W19" s="26">
        <v>8286634</v>
      </c>
      <c r="X19" s="26">
        <v>2994208</v>
      </c>
      <c r="Y19" s="26">
        <v>5292426</v>
      </c>
      <c r="Z19" s="27">
        <v>176.76</v>
      </c>
      <c r="AA19" s="28">
        <v>2994208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490814975</v>
      </c>
      <c r="D21" s="33">
        <f t="shared" si="0"/>
        <v>0</v>
      </c>
      <c r="E21" s="34">
        <f t="shared" si="0"/>
        <v>614021646</v>
      </c>
      <c r="F21" s="35">
        <f t="shared" si="0"/>
        <v>625654492</v>
      </c>
      <c r="G21" s="35">
        <f t="shared" si="0"/>
        <v>138743978</v>
      </c>
      <c r="H21" s="35">
        <f t="shared" si="0"/>
        <v>36662935</v>
      </c>
      <c r="I21" s="35">
        <f t="shared" si="0"/>
        <v>29663293</v>
      </c>
      <c r="J21" s="35">
        <f t="shared" si="0"/>
        <v>205070206</v>
      </c>
      <c r="K21" s="35">
        <f t="shared" si="0"/>
        <v>32146521</v>
      </c>
      <c r="L21" s="35">
        <f t="shared" si="0"/>
        <v>34321277</v>
      </c>
      <c r="M21" s="35">
        <f t="shared" si="0"/>
        <v>25202370</v>
      </c>
      <c r="N21" s="35">
        <f t="shared" si="0"/>
        <v>91670168</v>
      </c>
      <c r="O21" s="35">
        <f t="shared" si="0"/>
        <v>88004609</v>
      </c>
      <c r="P21" s="35">
        <f t="shared" si="0"/>
        <v>31673536</v>
      </c>
      <c r="Q21" s="35">
        <f t="shared" si="0"/>
        <v>39861678</v>
      </c>
      <c r="R21" s="35">
        <f t="shared" si="0"/>
        <v>159539823</v>
      </c>
      <c r="S21" s="35">
        <f t="shared" si="0"/>
        <v>21367079</v>
      </c>
      <c r="T21" s="35">
        <f t="shared" si="0"/>
        <v>20099034</v>
      </c>
      <c r="U21" s="35">
        <f t="shared" si="0"/>
        <v>28063619</v>
      </c>
      <c r="V21" s="35">
        <f t="shared" si="0"/>
        <v>69529732</v>
      </c>
      <c r="W21" s="35">
        <f t="shared" si="0"/>
        <v>525809929</v>
      </c>
      <c r="X21" s="35">
        <f t="shared" si="0"/>
        <v>675334562</v>
      </c>
      <c r="Y21" s="35">
        <f t="shared" si="0"/>
        <v>-149524633</v>
      </c>
      <c r="Z21" s="36">
        <f>+IF(X21&lt;&gt;0,+(Y21/X21)*100,0)</f>
        <v>-22.14082343974571</v>
      </c>
      <c r="AA21" s="33">
        <f>SUM(AA5:AA20)</f>
        <v>625654492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168420425</v>
      </c>
      <c r="D24" s="6"/>
      <c r="E24" s="7">
        <v>182519580</v>
      </c>
      <c r="F24" s="8">
        <v>182513000</v>
      </c>
      <c r="G24" s="8"/>
      <c r="H24" s="8"/>
      <c r="I24" s="8">
        <v>27033658</v>
      </c>
      <c r="J24" s="8">
        <v>27033658</v>
      </c>
      <c r="K24" s="8">
        <v>1172512</v>
      </c>
      <c r="L24" s="8">
        <v>16076204</v>
      </c>
      <c r="M24" s="8">
        <v>26204229</v>
      </c>
      <c r="N24" s="8">
        <v>43452945</v>
      </c>
      <c r="O24" s="8">
        <v>2463438</v>
      </c>
      <c r="P24" s="8">
        <v>679261</v>
      </c>
      <c r="Q24" s="8">
        <v>116328</v>
      </c>
      <c r="R24" s="8">
        <v>3259027</v>
      </c>
      <c r="S24" s="8"/>
      <c r="T24" s="8">
        <v>12915478</v>
      </c>
      <c r="U24" s="8">
        <v>13976654</v>
      </c>
      <c r="V24" s="8">
        <v>26892132</v>
      </c>
      <c r="W24" s="8">
        <v>100637762</v>
      </c>
      <c r="X24" s="8">
        <v>182513000</v>
      </c>
      <c r="Y24" s="8">
        <v>-81875238</v>
      </c>
      <c r="Z24" s="2">
        <v>-44.86</v>
      </c>
      <c r="AA24" s="6">
        <v>182513000</v>
      </c>
    </row>
    <row r="25" spans="1:27" ht="12.75">
      <c r="A25" s="25" t="s">
        <v>49</v>
      </c>
      <c r="B25" s="24"/>
      <c r="C25" s="6">
        <v>13908288</v>
      </c>
      <c r="D25" s="6"/>
      <c r="E25" s="7">
        <v>17778996</v>
      </c>
      <c r="F25" s="8">
        <v>13504001</v>
      </c>
      <c r="G25" s="8"/>
      <c r="H25" s="8"/>
      <c r="I25" s="8">
        <v>2316871</v>
      </c>
      <c r="J25" s="8">
        <v>2316871</v>
      </c>
      <c r="K25" s="8">
        <v>1170228</v>
      </c>
      <c r="L25" s="8">
        <v>1146088</v>
      </c>
      <c r="M25" s="8">
        <v>1146088</v>
      </c>
      <c r="N25" s="8">
        <v>3462404</v>
      </c>
      <c r="O25" s="8">
        <v>2220372</v>
      </c>
      <c r="P25" s="8"/>
      <c r="Q25" s="8"/>
      <c r="R25" s="8">
        <v>2220372</v>
      </c>
      <c r="S25" s="8"/>
      <c r="T25" s="8">
        <v>1020990</v>
      </c>
      <c r="U25" s="8">
        <v>1055163</v>
      </c>
      <c r="V25" s="8">
        <v>2076153</v>
      </c>
      <c r="W25" s="8">
        <v>10075800</v>
      </c>
      <c r="X25" s="8">
        <v>13504001</v>
      </c>
      <c r="Y25" s="8">
        <v>-3428201</v>
      </c>
      <c r="Z25" s="2">
        <v>-25.39</v>
      </c>
      <c r="AA25" s="6">
        <v>13504001</v>
      </c>
    </row>
    <row r="26" spans="1:27" ht="12.75">
      <c r="A26" s="25" t="s">
        <v>50</v>
      </c>
      <c r="B26" s="24"/>
      <c r="C26" s="6">
        <v>147608142</v>
      </c>
      <c r="D26" s="6"/>
      <c r="E26" s="7">
        <v>6999996</v>
      </c>
      <c r="F26" s="8">
        <v>14212996</v>
      </c>
      <c r="G26" s="8"/>
      <c r="H26" s="8">
        <v>2544</v>
      </c>
      <c r="I26" s="8"/>
      <c r="J26" s="8">
        <v>2544</v>
      </c>
      <c r="K26" s="8"/>
      <c r="L26" s="8"/>
      <c r="M26" s="8">
        <v>7877</v>
      </c>
      <c r="N26" s="8">
        <v>7877</v>
      </c>
      <c r="O26" s="8">
        <v>18425</v>
      </c>
      <c r="P26" s="8"/>
      <c r="Q26" s="8"/>
      <c r="R26" s="8">
        <v>18425</v>
      </c>
      <c r="S26" s="8"/>
      <c r="T26" s="8"/>
      <c r="U26" s="8"/>
      <c r="V26" s="8"/>
      <c r="W26" s="8">
        <v>28846</v>
      </c>
      <c r="X26" s="8">
        <v>14212996</v>
      </c>
      <c r="Y26" s="8">
        <v>-14184150</v>
      </c>
      <c r="Z26" s="2">
        <v>-99.8</v>
      </c>
      <c r="AA26" s="6">
        <v>14212996</v>
      </c>
    </row>
    <row r="27" spans="1:27" ht="12.75">
      <c r="A27" s="25" t="s">
        <v>51</v>
      </c>
      <c r="B27" s="24"/>
      <c r="C27" s="6">
        <v>79842977</v>
      </c>
      <c r="D27" s="6"/>
      <c r="E27" s="7">
        <v>47642076</v>
      </c>
      <c r="F27" s="8">
        <v>56529999</v>
      </c>
      <c r="G27" s="8"/>
      <c r="H27" s="8"/>
      <c r="I27" s="8"/>
      <c r="J27" s="8"/>
      <c r="K27" s="8"/>
      <c r="L27" s="8"/>
      <c r="M27" s="8"/>
      <c r="N27" s="8"/>
      <c r="O27" s="8"/>
      <c r="P27" s="8">
        <v>-226728</v>
      </c>
      <c r="Q27" s="8"/>
      <c r="R27" s="8">
        <v>-226728</v>
      </c>
      <c r="S27" s="8"/>
      <c r="T27" s="8"/>
      <c r="U27" s="8"/>
      <c r="V27" s="8"/>
      <c r="W27" s="8">
        <v>-226728</v>
      </c>
      <c r="X27" s="8">
        <v>56529999</v>
      </c>
      <c r="Y27" s="8">
        <v>-56756727</v>
      </c>
      <c r="Z27" s="2">
        <v>-100.4</v>
      </c>
      <c r="AA27" s="6">
        <v>56529999</v>
      </c>
    </row>
    <row r="28" spans="1:27" ht="12.75">
      <c r="A28" s="25" t="s">
        <v>52</v>
      </c>
      <c r="B28" s="24"/>
      <c r="C28" s="6">
        <v>5331203</v>
      </c>
      <c r="D28" s="6"/>
      <c r="E28" s="7">
        <v>8757408</v>
      </c>
      <c r="F28" s="8">
        <v>2720553</v>
      </c>
      <c r="G28" s="8">
        <v>374202</v>
      </c>
      <c r="H28" s="8">
        <v>383398</v>
      </c>
      <c r="I28" s="8">
        <v>466726</v>
      </c>
      <c r="J28" s="8">
        <v>1224326</v>
      </c>
      <c r="K28" s="8">
        <v>405141</v>
      </c>
      <c r="L28" s="8">
        <v>319692</v>
      </c>
      <c r="M28" s="8">
        <v>85668</v>
      </c>
      <c r="N28" s="8">
        <v>810501</v>
      </c>
      <c r="O28" s="8">
        <v>283310</v>
      </c>
      <c r="P28" s="8">
        <v>235646</v>
      </c>
      <c r="Q28" s="8">
        <v>2232</v>
      </c>
      <c r="R28" s="8">
        <v>521188</v>
      </c>
      <c r="S28" s="8">
        <v>50072</v>
      </c>
      <c r="T28" s="8">
        <v>80845</v>
      </c>
      <c r="U28" s="8">
        <v>49877</v>
      </c>
      <c r="V28" s="8">
        <v>180794</v>
      </c>
      <c r="W28" s="8">
        <v>2736809</v>
      </c>
      <c r="X28" s="8">
        <v>2720553</v>
      </c>
      <c r="Y28" s="8">
        <v>16256</v>
      </c>
      <c r="Z28" s="2">
        <v>0.6</v>
      </c>
      <c r="AA28" s="6">
        <v>2720553</v>
      </c>
    </row>
    <row r="29" spans="1:27" ht="12.75">
      <c r="A29" s="25" t="s">
        <v>53</v>
      </c>
      <c r="B29" s="24"/>
      <c r="C29" s="6">
        <v>178037124</v>
      </c>
      <c r="D29" s="6"/>
      <c r="E29" s="7">
        <v>242438256</v>
      </c>
      <c r="F29" s="8">
        <v>170571000</v>
      </c>
      <c r="G29" s="8">
        <v>73345</v>
      </c>
      <c r="H29" s="8">
        <v>23334786</v>
      </c>
      <c r="I29" s="8">
        <v>20672400</v>
      </c>
      <c r="J29" s="8">
        <v>44080531</v>
      </c>
      <c r="K29" s="8">
        <v>11363383</v>
      </c>
      <c r="L29" s="8">
        <v>13241952</v>
      </c>
      <c r="M29" s="8">
        <v>12053417</v>
      </c>
      <c r="N29" s="8">
        <v>36658752</v>
      </c>
      <c r="O29" s="8">
        <v>10592016</v>
      </c>
      <c r="P29" s="8">
        <v>17670409</v>
      </c>
      <c r="Q29" s="8">
        <v>10025432</v>
      </c>
      <c r="R29" s="8">
        <v>38287857</v>
      </c>
      <c r="S29" s="8">
        <v>14917090</v>
      </c>
      <c r="T29" s="8">
        <v>12003747</v>
      </c>
      <c r="U29" s="8">
        <v>34822144</v>
      </c>
      <c r="V29" s="8">
        <v>61742981</v>
      </c>
      <c r="W29" s="8">
        <v>180770121</v>
      </c>
      <c r="X29" s="8">
        <v>170571000</v>
      </c>
      <c r="Y29" s="8">
        <v>10199121</v>
      </c>
      <c r="Z29" s="2">
        <v>5.98</v>
      </c>
      <c r="AA29" s="6">
        <v>170571000</v>
      </c>
    </row>
    <row r="30" spans="1:27" ht="12.75">
      <c r="A30" s="25" t="s">
        <v>54</v>
      </c>
      <c r="B30" s="24"/>
      <c r="C30" s="6">
        <v>12224586</v>
      </c>
      <c r="D30" s="6"/>
      <c r="E30" s="7">
        <v>8640480</v>
      </c>
      <c r="F30" s="8">
        <v>9750888</v>
      </c>
      <c r="G30" s="8">
        <v>937514</v>
      </c>
      <c r="H30" s="8">
        <v>62317</v>
      </c>
      <c r="I30" s="8">
        <v>765392</v>
      </c>
      <c r="J30" s="8">
        <v>1765223</v>
      </c>
      <c r="K30" s="8">
        <v>652779</v>
      </c>
      <c r="L30" s="8">
        <v>448190</v>
      </c>
      <c r="M30" s="8">
        <v>1264792</v>
      </c>
      <c r="N30" s="8">
        <v>2365761</v>
      </c>
      <c r="O30" s="8">
        <v>330886</v>
      </c>
      <c r="P30" s="8">
        <v>299431</v>
      </c>
      <c r="Q30" s="8">
        <v>709895</v>
      </c>
      <c r="R30" s="8">
        <v>1340212</v>
      </c>
      <c r="S30" s="8">
        <v>1498430</v>
      </c>
      <c r="T30" s="8">
        <v>134296</v>
      </c>
      <c r="U30" s="8">
        <v>1910039</v>
      </c>
      <c r="V30" s="8">
        <v>3542765</v>
      </c>
      <c r="W30" s="8">
        <v>9013961</v>
      </c>
      <c r="X30" s="8">
        <v>9750888</v>
      </c>
      <c r="Y30" s="8">
        <v>-736927</v>
      </c>
      <c r="Z30" s="2">
        <v>-7.56</v>
      </c>
      <c r="AA30" s="6">
        <v>9750888</v>
      </c>
    </row>
    <row r="31" spans="1:27" ht="12.75">
      <c r="A31" s="25" t="s">
        <v>55</v>
      </c>
      <c r="B31" s="24"/>
      <c r="C31" s="6">
        <v>59652759</v>
      </c>
      <c r="D31" s="6"/>
      <c r="E31" s="7">
        <v>58065012</v>
      </c>
      <c r="F31" s="8">
        <v>47210475</v>
      </c>
      <c r="G31" s="8">
        <v>3058578</v>
      </c>
      <c r="H31" s="8">
        <v>4873897</v>
      </c>
      <c r="I31" s="8">
        <v>4443798</v>
      </c>
      <c r="J31" s="8">
        <v>12376273</v>
      </c>
      <c r="K31" s="8">
        <v>3893763</v>
      </c>
      <c r="L31" s="8">
        <v>2967024</v>
      </c>
      <c r="M31" s="8">
        <v>7363689</v>
      </c>
      <c r="N31" s="8">
        <v>14224476</v>
      </c>
      <c r="O31" s="8">
        <v>2851326</v>
      </c>
      <c r="P31" s="8">
        <v>5979805</v>
      </c>
      <c r="Q31" s="8">
        <v>5922937</v>
      </c>
      <c r="R31" s="8">
        <v>14754068</v>
      </c>
      <c r="S31" s="8">
        <v>1248851</v>
      </c>
      <c r="T31" s="8">
        <v>4273799</v>
      </c>
      <c r="U31" s="8">
        <v>5591242</v>
      </c>
      <c r="V31" s="8">
        <v>11113892</v>
      </c>
      <c r="W31" s="8">
        <v>52468709</v>
      </c>
      <c r="X31" s="8">
        <v>47210475</v>
      </c>
      <c r="Y31" s="8">
        <v>5258234</v>
      </c>
      <c r="Z31" s="2">
        <v>11.14</v>
      </c>
      <c r="AA31" s="6">
        <v>47210475</v>
      </c>
    </row>
    <row r="32" spans="1:27" ht="12.75">
      <c r="A32" s="25" t="s">
        <v>43</v>
      </c>
      <c r="B32" s="24"/>
      <c r="C32" s="6"/>
      <c r="D32" s="6"/>
      <c r="E32" s="7"/>
      <c r="F32" s="8">
        <v>80004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80004</v>
      </c>
      <c r="Y32" s="8">
        <v>-80004</v>
      </c>
      <c r="Z32" s="2">
        <v>-100</v>
      </c>
      <c r="AA32" s="6">
        <v>80004</v>
      </c>
    </row>
    <row r="33" spans="1:27" ht="12.75">
      <c r="A33" s="25" t="s">
        <v>56</v>
      </c>
      <c r="B33" s="24"/>
      <c r="C33" s="6">
        <v>27817655</v>
      </c>
      <c r="D33" s="6"/>
      <c r="E33" s="7">
        <v>29840928</v>
      </c>
      <c r="F33" s="8">
        <v>19850120</v>
      </c>
      <c r="G33" s="8">
        <v>926575</v>
      </c>
      <c r="H33" s="8">
        <v>588625</v>
      </c>
      <c r="I33" s="8">
        <v>2169828</v>
      </c>
      <c r="J33" s="8">
        <v>3685028</v>
      </c>
      <c r="K33" s="8">
        <v>2222724</v>
      </c>
      <c r="L33" s="8">
        <v>5237721</v>
      </c>
      <c r="M33" s="8">
        <v>2399158</v>
      </c>
      <c r="N33" s="8">
        <v>9859603</v>
      </c>
      <c r="O33" s="8">
        <v>3204968</v>
      </c>
      <c r="P33" s="8">
        <v>937697</v>
      </c>
      <c r="Q33" s="8">
        <v>557578</v>
      </c>
      <c r="R33" s="8">
        <v>4700243</v>
      </c>
      <c r="S33" s="8">
        <v>27750</v>
      </c>
      <c r="T33" s="8">
        <v>702008</v>
      </c>
      <c r="U33" s="8">
        <v>9885412</v>
      </c>
      <c r="V33" s="8">
        <v>10615170</v>
      </c>
      <c r="W33" s="8">
        <v>28860044</v>
      </c>
      <c r="X33" s="8">
        <v>19850120</v>
      </c>
      <c r="Y33" s="8">
        <v>9009924</v>
      </c>
      <c r="Z33" s="2">
        <v>45.39</v>
      </c>
      <c r="AA33" s="6">
        <v>19850120</v>
      </c>
    </row>
    <row r="34" spans="1:27" ht="12.75">
      <c r="A34" s="23" t="s">
        <v>57</v>
      </c>
      <c r="B34" s="29"/>
      <c r="C34" s="6">
        <v>386845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693230004</v>
      </c>
      <c r="D35" s="33">
        <f>SUM(D24:D34)</f>
        <v>0</v>
      </c>
      <c r="E35" s="34">
        <f t="shared" si="1"/>
        <v>602682732</v>
      </c>
      <c r="F35" s="35">
        <f t="shared" si="1"/>
        <v>516943036</v>
      </c>
      <c r="G35" s="35">
        <f t="shared" si="1"/>
        <v>5370214</v>
      </c>
      <c r="H35" s="35">
        <f t="shared" si="1"/>
        <v>29245567</v>
      </c>
      <c r="I35" s="35">
        <f t="shared" si="1"/>
        <v>57868673</v>
      </c>
      <c r="J35" s="35">
        <f t="shared" si="1"/>
        <v>92484454</v>
      </c>
      <c r="K35" s="35">
        <f t="shared" si="1"/>
        <v>20880530</v>
      </c>
      <c r="L35" s="35">
        <f t="shared" si="1"/>
        <v>39436871</v>
      </c>
      <c r="M35" s="35">
        <f t="shared" si="1"/>
        <v>50524918</v>
      </c>
      <c r="N35" s="35">
        <f t="shared" si="1"/>
        <v>110842319</v>
      </c>
      <c r="O35" s="35">
        <f t="shared" si="1"/>
        <v>21964741</v>
      </c>
      <c r="P35" s="35">
        <f t="shared" si="1"/>
        <v>25575521</v>
      </c>
      <c r="Q35" s="35">
        <f t="shared" si="1"/>
        <v>17334402</v>
      </c>
      <c r="R35" s="35">
        <f t="shared" si="1"/>
        <v>64874664</v>
      </c>
      <c r="S35" s="35">
        <f t="shared" si="1"/>
        <v>17742193</v>
      </c>
      <c r="T35" s="35">
        <f t="shared" si="1"/>
        <v>31131163</v>
      </c>
      <c r="U35" s="35">
        <f t="shared" si="1"/>
        <v>67290531</v>
      </c>
      <c r="V35" s="35">
        <f t="shared" si="1"/>
        <v>116163887</v>
      </c>
      <c r="W35" s="35">
        <f t="shared" si="1"/>
        <v>384365324</v>
      </c>
      <c r="X35" s="35">
        <f t="shared" si="1"/>
        <v>516943036</v>
      </c>
      <c r="Y35" s="35">
        <f t="shared" si="1"/>
        <v>-132577712</v>
      </c>
      <c r="Z35" s="36">
        <f>+IF(X35&lt;&gt;0,+(Y35/X35)*100,0)</f>
        <v>-25.64648380329472</v>
      </c>
      <c r="AA35" s="33">
        <f>SUM(AA24:AA34)</f>
        <v>516943036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-202415029</v>
      </c>
      <c r="D37" s="46">
        <f>+D21-D35</f>
        <v>0</v>
      </c>
      <c r="E37" s="47">
        <f t="shared" si="2"/>
        <v>11338914</v>
      </c>
      <c r="F37" s="48">
        <f t="shared" si="2"/>
        <v>108711456</v>
      </c>
      <c r="G37" s="48">
        <f t="shared" si="2"/>
        <v>133373764</v>
      </c>
      <c r="H37" s="48">
        <f t="shared" si="2"/>
        <v>7417368</v>
      </c>
      <c r="I37" s="48">
        <f t="shared" si="2"/>
        <v>-28205380</v>
      </c>
      <c r="J37" s="48">
        <f t="shared" si="2"/>
        <v>112585752</v>
      </c>
      <c r="K37" s="48">
        <f t="shared" si="2"/>
        <v>11265991</v>
      </c>
      <c r="L37" s="48">
        <f t="shared" si="2"/>
        <v>-5115594</v>
      </c>
      <c r="M37" s="48">
        <f t="shared" si="2"/>
        <v>-25322548</v>
      </c>
      <c r="N37" s="48">
        <f t="shared" si="2"/>
        <v>-19172151</v>
      </c>
      <c r="O37" s="48">
        <f t="shared" si="2"/>
        <v>66039868</v>
      </c>
      <c r="P37" s="48">
        <f t="shared" si="2"/>
        <v>6098015</v>
      </c>
      <c r="Q37" s="48">
        <f t="shared" si="2"/>
        <v>22527276</v>
      </c>
      <c r="R37" s="48">
        <f t="shared" si="2"/>
        <v>94665159</v>
      </c>
      <c r="S37" s="48">
        <f t="shared" si="2"/>
        <v>3624886</v>
      </c>
      <c r="T37" s="48">
        <f t="shared" si="2"/>
        <v>-11032129</v>
      </c>
      <c r="U37" s="48">
        <f t="shared" si="2"/>
        <v>-39226912</v>
      </c>
      <c r="V37" s="48">
        <f t="shared" si="2"/>
        <v>-46634155</v>
      </c>
      <c r="W37" s="48">
        <f t="shared" si="2"/>
        <v>141444605</v>
      </c>
      <c r="X37" s="48">
        <f>IF(F21=F35,0,X21-X35)</f>
        <v>158391526</v>
      </c>
      <c r="Y37" s="48">
        <f t="shared" si="2"/>
        <v>-16946921</v>
      </c>
      <c r="Z37" s="49">
        <f>+IF(X37&lt;&gt;0,+(Y37/X37)*100,0)</f>
        <v>-10.699386152766783</v>
      </c>
      <c r="AA37" s="46">
        <f>+AA21-AA35</f>
        <v>108711456</v>
      </c>
    </row>
    <row r="38" spans="1:27" ht="22.5" customHeight="1">
      <c r="A38" s="50" t="s">
        <v>60</v>
      </c>
      <c r="B38" s="29"/>
      <c r="C38" s="6">
        <v>56709676</v>
      </c>
      <c r="D38" s="6"/>
      <c r="E38" s="7">
        <v>44661000</v>
      </c>
      <c r="F38" s="8">
        <v>44661000</v>
      </c>
      <c r="G38" s="8">
        <v>17000000</v>
      </c>
      <c r="H38" s="8"/>
      <c r="I38" s="8"/>
      <c r="J38" s="8">
        <v>17000000</v>
      </c>
      <c r="K38" s="8"/>
      <c r="L38" s="8">
        <v>2000000</v>
      </c>
      <c r="M38" s="8"/>
      <c r="N38" s="8">
        <v>2000000</v>
      </c>
      <c r="O38" s="8">
        <v>15000000</v>
      </c>
      <c r="P38" s="8"/>
      <c r="Q38" s="8"/>
      <c r="R38" s="8">
        <v>15000000</v>
      </c>
      <c r="S38" s="8"/>
      <c r="T38" s="8"/>
      <c r="U38" s="8"/>
      <c r="V38" s="8"/>
      <c r="W38" s="8">
        <v>34000000</v>
      </c>
      <c r="X38" s="8">
        <v>44661000</v>
      </c>
      <c r="Y38" s="8">
        <v>-10661000</v>
      </c>
      <c r="Z38" s="2">
        <v>-23.87</v>
      </c>
      <c r="AA38" s="6">
        <v>44661000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-145705353</v>
      </c>
      <c r="D41" s="56">
        <f>SUM(D37:D40)</f>
        <v>0</v>
      </c>
      <c r="E41" s="57">
        <f t="shared" si="3"/>
        <v>55999914</v>
      </c>
      <c r="F41" s="58">
        <f t="shared" si="3"/>
        <v>153372456</v>
      </c>
      <c r="G41" s="58">
        <f t="shared" si="3"/>
        <v>150373764</v>
      </c>
      <c r="H41" s="58">
        <f t="shared" si="3"/>
        <v>7417368</v>
      </c>
      <c r="I41" s="58">
        <f t="shared" si="3"/>
        <v>-28205380</v>
      </c>
      <c r="J41" s="58">
        <f t="shared" si="3"/>
        <v>129585752</v>
      </c>
      <c r="K41" s="58">
        <f t="shared" si="3"/>
        <v>11265991</v>
      </c>
      <c r="L41" s="58">
        <f t="shared" si="3"/>
        <v>-3115594</v>
      </c>
      <c r="M41" s="58">
        <f t="shared" si="3"/>
        <v>-25322548</v>
      </c>
      <c r="N41" s="58">
        <f t="shared" si="3"/>
        <v>-17172151</v>
      </c>
      <c r="O41" s="58">
        <f t="shared" si="3"/>
        <v>81039868</v>
      </c>
      <c r="P41" s="58">
        <f t="shared" si="3"/>
        <v>6098015</v>
      </c>
      <c r="Q41" s="58">
        <f t="shared" si="3"/>
        <v>22527276</v>
      </c>
      <c r="R41" s="58">
        <f t="shared" si="3"/>
        <v>109665159</v>
      </c>
      <c r="S41" s="58">
        <f t="shared" si="3"/>
        <v>3624886</v>
      </c>
      <c r="T41" s="58">
        <f t="shared" si="3"/>
        <v>-11032129</v>
      </c>
      <c r="U41" s="58">
        <f t="shared" si="3"/>
        <v>-39226912</v>
      </c>
      <c r="V41" s="58">
        <f t="shared" si="3"/>
        <v>-46634155</v>
      </c>
      <c r="W41" s="58">
        <f t="shared" si="3"/>
        <v>175444605</v>
      </c>
      <c r="X41" s="58">
        <f t="shared" si="3"/>
        <v>203052526</v>
      </c>
      <c r="Y41" s="58">
        <f t="shared" si="3"/>
        <v>-27607921</v>
      </c>
      <c r="Z41" s="59">
        <f>+IF(X41&lt;&gt;0,+(Y41/X41)*100,0)</f>
        <v>-13.596443020856583</v>
      </c>
      <c r="AA41" s="56">
        <f>SUM(AA37:AA40)</f>
        <v>153372456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-145705353</v>
      </c>
      <c r="D43" s="64">
        <f>+D41-D42</f>
        <v>0</v>
      </c>
      <c r="E43" s="65">
        <f t="shared" si="4"/>
        <v>55999914</v>
      </c>
      <c r="F43" s="66">
        <f t="shared" si="4"/>
        <v>153372456</v>
      </c>
      <c r="G43" s="66">
        <f t="shared" si="4"/>
        <v>150373764</v>
      </c>
      <c r="H43" s="66">
        <f t="shared" si="4"/>
        <v>7417368</v>
      </c>
      <c r="I43" s="66">
        <f t="shared" si="4"/>
        <v>-28205380</v>
      </c>
      <c r="J43" s="66">
        <f t="shared" si="4"/>
        <v>129585752</v>
      </c>
      <c r="K43" s="66">
        <f t="shared" si="4"/>
        <v>11265991</v>
      </c>
      <c r="L43" s="66">
        <f t="shared" si="4"/>
        <v>-3115594</v>
      </c>
      <c r="M43" s="66">
        <f t="shared" si="4"/>
        <v>-25322548</v>
      </c>
      <c r="N43" s="66">
        <f t="shared" si="4"/>
        <v>-17172151</v>
      </c>
      <c r="O43" s="66">
        <f t="shared" si="4"/>
        <v>81039868</v>
      </c>
      <c r="P43" s="66">
        <f t="shared" si="4"/>
        <v>6098015</v>
      </c>
      <c r="Q43" s="66">
        <f t="shared" si="4"/>
        <v>22527276</v>
      </c>
      <c r="R43" s="66">
        <f t="shared" si="4"/>
        <v>109665159</v>
      </c>
      <c r="S43" s="66">
        <f t="shared" si="4"/>
        <v>3624886</v>
      </c>
      <c r="T43" s="66">
        <f t="shared" si="4"/>
        <v>-11032129</v>
      </c>
      <c r="U43" s="66">
        <f t="shared" si="4"/>
        <v>-39226912</v>
      </c>
      <c r="V43" s="66">
        <f t="shared" si="4"/>
        <v>-46634155</v>
      </c>
      <c r="W43" s="66">
        <f t="shared" si="4"/>
        <v>175444605</v>
      </c>
      <c r="X43" s="66">
        <f t="shared" si="4"/>
        <v>203052526</v>
      </c>
      <c r="Y43" s="66">
        <f t="shared" si="4"/>
        <v>-27607921</v>
      </c>
      <c r="Z43" s="67">
        <f>+IF(X43&lt;&gt;0,+(Y43/X43)*100,0)</f>
        <v>-13.596443020856583</v>
      </c>
      <c r="AA43" s="64">
        <f>+AA41-AA42</f>
        <v>153372456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-145705353</v>
      </c>
      <c r="D45" s="56">
        <f>SUM(D43:D44)</f>
        <v>0</v>
      </c>
      <c r="E45" s="57">
        <f t="shared" si="5"/>
        <v>55999914</v>
      </c>
      <c r="F45" s="58">
        <f t="shared" si="5"/>
        <v>153372456</v>
      </c>
      <c r="G45" s="58">
        <f t="shared" si="5"/>
        <v>150373764</v>
      </c>
      <c r="H45" s="58">
        <f t="shared" si="5"/>
        <v>7417368</v>
      </c>
      <c r="I45" s="58">
        <f t="shared" si="5"/>
        <v>-28205380</v>
      </c>
      <c r="J45" s="58">
        <f t="shared" si="5"/>
        <v>129585752</v>
      </c>
      <c r="K45" s="58">
        <f t="shared" si="5"/>
        <v>11265991</v>
      </c>
      <c r="L45" s="58">
        <f t="shared" si="5"/>
        <v>-3115594</v>
      </c>
      <c r="M45" s="58">
        <f t="shared" si="5"/>
        <v>-25322548</v>
      </c>
      <c r="N45" s="58">
        <f t="shared" si="5"/>
        <v>-17172151</v>
      </c>
      <c r="O45" s="58">
        <f t="shared" si="5"/>
        <v>81039868</v>
      </c>
      <c r="P45" s="58">
        <f t="shared" si="5"/>
        <v>6098015</v>
      </c>
      <c r="Q45" s="58">
        <f t="shared" si="5"/>
        <v>22527276</v>
      </c>
      <c r="R45" s="58">
        <f t="shared" si="5"/>
        <v>109665159</v>
      </c>
      <c r="S45" s="58">
        <f t="shared" si="5"/>
        <v>3624886</v>
      </c>
      <c r="T45" s="58">
        <f t="shared" si="5"/>
        <v>-11032129</v>
      </c>
      <c r="U45" s="58">
        <f t="shared" si="5"/>
        <v>-39226912</v>
      </c>
      <c r="V45" s="58">
        <f t="shared" si="5"/>
        <v>-46634155</v>
      </c>
      <c r="W45" s="58">
        <f t="shared" si="5"/>
        <v>175444605</v>
      </c>
      <c r="X45" s="58">
        <f t="shared" si="5"/>
        <v>203052526</v>
      </c>
      <c r="Y45" s="58">
        <f t="shared" si="5"/>
        <v>-27607921</v>
      </c>
      <c r="Z45" s="59">
        <f>+IF(X45&lt;&gt;0,+(Y45/X45)*100,0)</f>
        <v>-13.596443020856583</v>
      </c>
      <c r="AA45" s="56">
        <f>SUM(AA43:AA44)</f>
        <v>153372456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-145705353</v>
      </c>
      <c r="D47" s="71">
        <f>SUM(D45:D46)</f>
        <v>0</v>
      </c>
      <c r="E47" s="72">
        <f t="shared" si="6"/>
        <v>55999914</v>
      </c>
      <c r="F47" s="73">
        <f t="shared" si="6"/>
        <v>153372456</v>
      </c>
      <c r="G47" s="73">
        <f t="shared" si="6"/>
        <v>150373764</v>
      </c>
      <c r="H47" s="74">
        <f t="shared" si="6"/>
        <v>7417368</v>
      </c>
      <c r="I47" s="74">
        <f t="shared" si="6"/>
        <v>-28205380</v>
      </c>
      <c r="J47" s="74">
        <f t="shared" si="6"/>
        <v>129585752</v>
      </c>
      <c r="K47" s="74">
        <f t="shared" si="6"/>
        <v>11265991</v>
      </c>
      <c r="L47" s="74">
        <f t="shared" si="6"/>
        <v>-3115594</v>
      </c>
      <c r="M47" s="73">
        <f t="shared" si="6"/>
        <v>-25322548</v>
      </c>
      <c r="N47" s="73">
        <f t="shared" si="6"/>
        <v>-17172151</v>
      </c>
      <c r="O47" s="74">
        <f t="shared" si="6"/>
        <v>81039868</v>
      </c>
      <c r="P47" s="74">
        <f t="shared" si="6"/>
        <v>6098015</v>
      </c>
      <c r="Q47" s="74">
        <f t="shared" si="6"/>
        <v>22527276</v>
      </c>
      <c r="R47" s="74">
        <f t="shared" si="6"/>
        <v>109665159</v>
      </c>
      <c r="S47" s="74">
        <f t="shared" si="6"/>
        <v>3624886</v>
      </c>
      <c r="T47" s="73">
        <f t="shared" si="6"/>
        <v>-11032129</v>
      </c>
      <c r="U47" s="73">
        <f t="shared" si="6"/>
        <v>-39226912</v>
      </c>
      <c r="V47" s="74">
        <f t="shared" si="6"/>
        <v>-46634155</v>
      </c>
      <c r="W47" s="74">
        <f t="shared" si="6"/>
        <v>175444605</v>
      </c>
      <c r="X47" s="74">
        <f t="shared" si="6"/>
        <v>203052526</v>
      </c>
      <c r="Y47" s="74">
        <f t="shared" si="6"/>
        <v>-27607921</v>
      </c>
      <c r="Z47" s="75">
        <f>+IF(X47&lt;&gt;0,+(Y47/X47)*100,0)</f>
        <v>-13.596443020856583</v>
      </c>
      <c r="AA47" s="76">
        <f>SUM(AA45:AA46)</f>
        <v>153372456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168137458</v>
      </c>
      <c r="D5" s="6"/>
      <c r="E5" s="7">
        <v>187837872</v>
      </c>
      <c r="F5" s="8">
        <v>198095306</v>
      </c>
      <c r="G5" s="8">
        <v>17995603</v>
      </c>
      <c r="H5" s="8">
        <v>27033039</v>
      </c>
      <c r="I5" s="8">
        <v>20731137</v>
      </c>
      <c r="J5" s="8">
        <v>65759779</v>
      </c>
      <c r="K5" s="8">
        <v>17673379</v>
      </c>
      <c r="L5" s="8">
        <v>13993095</v>
      </c>
      <c r="M5" s="8">
        <v>15719410</v>
      </c>
      <c r="N5" s="8">
        <v>47385884</v>
      </c>
      <c r="O5" s="8">
        <v>17614261</v>
      </c>
      <c r="P5" s="8">
        <v>15919826</v>
      </c>
      <c r="Q5" s="8">
        <v>50674881</v>
      </c>
      <c r="R5" s="8">
        <v>84208968</v>
      </c>
      <c r="S5" s="8">
        <v>16688840</v>
      </c>
      <c r="T5" s="8">
        <v>-6942703</v>
      </c>
      <c r="U5" s="8">
        <v>102958</v>
      </c>
      <c r="V5" s="8">
        <v>9849095</v>
      </c>
      <c r="W5" s="8">
        <v>207203726</v>
      </c>
      <c r="X5" s="8">
        <v>198095306</v>
      </c>
      <c r="Y5" s="8">
        <v>9108420</v>
      </c>
      <c r="Z5" s="2">
        <v>4.6</v>
      </c>
      <c r="AA5" s="6">
        <v>198095306</v>
      </c>
    </row>
    <row r="6" spans="1:27" ht="12.75">
      <c r="A6" s="23" t="s">
        <v>32</v>
      </c>
      <c r="B6" s="24"/>
      <c r="C6" s="6">
        <v>338843105</v>
      </c>
      <c r="D6" s="6"/>
      <c r="E6" s="7">
        <v>391055040</v>
      </c>
      <c r="F6" s="8">
        <v>357018672</v>
      </c>
      <c r="G6" s="8">
        <v>36324408</v>
      </c>
      <c r="H6" s="8">
        <v>39932761</v>
      </c>
      <c r="I6" s="8">
        <v>29818961</v>
      </c>
      <c r="J6" s="8">
        <v>106076130</v>
      </c>
      <c r="K6" s="8">
        <v>29090711</v>
      </c>
      <c r="L6" s="8">
        <v>29841037</v>
      </c>
      <c r="M6" s="8">
        <v>25817768</v>
      </c>
      <c r="N6" s="8">
        <v>84749516</v>
      </c>
      <c r="O6" s="8">
        <v>29063058</v>
      </c>
      <c r="P6" s="8">
        <v>27114539</v>
      </c>
      <c r="Q6" s="8">
        <v>26592532</v>
      </c>
      <c r="R6" s="8">
        <v>82770129</v>
      </c>
      <c r="S6" s="8">
        <v>20592691</v>
      </c>
      <c r="T6" s="8">
        <v>23280050</v>
      </c>
      <c r="U6" s="8">
        <v>37546612</v>
      </c>
      <c r="V6" s="8">
        <v>81419353</v>
      </c>
      <c r="W6" s="8">
        <v>355015128</v>
      </c>
      <c r="X6" s="8">
        <v>357018672</v>
      </c>
      <c r="Y6" s="8">
        <v>-2003544</v>
      </c>
      <c r="Z6" s="2">
        <v>-0.56</v>
      </c>
      <c r="AA6" s="6">
        <v>357018672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26371553</v>
      </c>
      <c r="D9" s="6"/>
      <c r="E9" s="7">
        <v>23728908</v>
      </c>
      <c r="F9" s="8">
        <v>27568836</v>
      </c>
      <c r="G9" s="8">
        <v>2657136</v>
      </c>
      <c r="H9" s="8">
        <v>3363782</v>
      </c>
      <c r="I9" s="8">
        <v>2775739</v>
      </c>
      <c r="J9" s="8">
        <v>8796657</v>
      </c>
      <c r="K9" s="8">
        <v>2500583</v>
      </c>
      <c r="L9" s="8">
        <v>2499519</v>
      </c>
      <c r="M9" s="8">
        <v>2483337</v>
      </c>
      <c r="N9" s="8">
        <v>7483439</v>
      </c>
      <c r="O9" s="8">
        <v>2464501</v>
      </c>
      <c r="P9" s="8">
        <v>2456537</v>
      </c>
      <c r="Q9" s="8">
        <v>2442812</v>
      </c>
      <c r="R9" s="8">
        <v>7363850</v>
      </c>
      <c r="S9" s="8">
        <v>2441610</v>
      </c>
      <c r="T9" s="8">
        <v>2463103</v>
      </c>
      <c r="U9" s="8">
        <v>28738</v>
      </c>
      <c r="V9" s="8">
        <v>4933451</v>
      </c>
      <c r="W9" s="8">
        <v>28577397</v>
      </c>
      <c r="X9" s="8">
        <v>27568836</v>
      </c>
      <c r="Y9" s="8">
        <v>1008561</v>
      </c>
      <c r="Z9" s="2">
        <v>3.66</v>
      </c>
      <c r="AA9" s="6">
        <v>27568836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2426681</v>
      </c>
      <c r="D11" s="6"/>
      <c r="E11" s="7">
        <v>2511168</v>
      </c>
      <c r="F11" s="8">
        <v>2849357</v>
      </c>
      <c r="G11" s="8">
        <v>311160</v>
      </c>
      <c r="H11" s="8">
        <v>188769</v>
      </c>
      <c r="I11" s="8">
        <v>247265</v>
      </c>
      <c r="J11" s="8">
        <v>747194</v>
      </c>
      <c r="K11" s="8">
        <v>292107</v>
      </c>
      <c r="L11" s="8">
        <v>376541</v>
      </c>
      <c r="M11" s="8">
        <v>241287</v>
      </c>
      <c r="N11" s="8">
        <v>909935</v>
      </c>
      <c r="O11" s="8">
        <v>201455</v>
      </c>
      <c r="P11" s="8">
        <v>211391</v>
      </c>
      <c r="Q11" s="8">
        <v>183020</v>
      </c>
      <c r="R11" s="8">
        <v>595866</v>
      </c>
      <c r="S11" s="8">
        <v>115524</v>
      </c>
      <c r="T11" s="8">
        <v>246876</v>
      </c>
      <c r="U11" s="8">
        <v>171256</v>
      </c>
      <c r="V11" s="8">
        <v>533656</v>
      </c>
      <c r="W11" s="8">
        <v>2786651</v>
      </c>
      <c r="X11" s="8">
        <v>2849357</v>
      </c>
      <c r="Y11" s="8">
        <v>-62706</v>
      </c>
      <c r="Z11" s="2">
        <v>-2.2</v>
      </c>
      <c r="AA11" s="6">
        <v>2849357</v>
      </c>
    </row>
    <row r="12" spans="1:27" ht="12.75">
      <c r="A12" s="25" t="s">
        <v>37</v>
      </c>
      <c r="B12" s="29"/>
      <c r="C12" s="6">
        <v>14788169</v>
      </c>
      <c r="D12" s="6"/>
      <c r="E12" s="7">
        <v>14422416</v>
      </c>
      <c r="F12" s="8">
        <v>18001502</v>
      </c>
      <c r="G12" s="8">
        <v>923243</v>
      </c>
      <c r="H12" s="8">
        <v>1225298</v>
      </c>
      <c r="I12" s="8">
        <v>838421</v>
      </c>
      <c r="J12" s="8">
        <v>2986962</v>
      </c>
      <c r="K12" s="8">
        <v>1789980</v>
      </c>
      <c r="L12" s="8">
        <v>1646273</v>
      </c>
      <c r="M12" s="8">
        <v>726015</v>
      </c>
      <c r="N12" s="8">
        <v>4162268</v>
      </c>
      <c r="O12" s="8">
        <v>1765905</v>
      </c>
      <c r="P12" s="8">
        <v>949094</v>
      </c>
      <c r="Q12" s="8">
        <v>995191</v>
      </c>
      <c r="R12" s="8">
        <v>3710190</v>
      </c>
      <c r="S12" s="8">
        <v>1851585</v>
      </c>
      <c r="T12" s="8">
        <v>2290499</v>
      </c>
      <c r="U12" s="8">
        <v>2588547</v>
      </c>
      <c r="V12" s="8">
        <v>6730631</v>
      </c>
      <c r="W12" s="8">
        <v>17590051</v>
      </c>
      <c r="X12" s="8">
        <v>18001502</v>
      </c>
      <c r="Y12" s="8">
        <v>-411451</v>
      </c>
      <c r="Z12" s="2">
        <v>-2.29</v>
      </c>
      <c r="AA12" s="6">
        <v>18001502</v>
      </c>
    </row>
    <row r="13" spans="1:27" ht="12.75">
      <c r="A13" s="23" t="s">
        <v>38</v>
      </c>
      <c r="B13" s="29"/>
      <c r="C13" s="6">
        <v>6346843</v>
      </c>
      <c r="D13" s="6"/>
      <c r="E13" s="7">
        <v>6321576</v>
      </c>
      <c r="F13" s="8">
        <v>7457301</v>
      </c>
      <c r="G13" s="8">
        <v>592042</v>
      </c>
      <c r="H13" s="8">
        <v>589963</v>
      </c>
      <c r="I13" s="8">
        <v>641333</v>
      </c>
      <c r="J13" s="8">
        <v>1823338</v>
      </c>
      <c r="K13" s="8">
        <v>620455</v>
      </c>
      <c r="L13" s="8">
        <v>635906</v>
      </c>
      <c r="M13" s="8">
        <v>648952</v>
      </c>
      <c r="N13" s="8">
        <v>1905313</v>
      </c>
      <c r="O13" s="8">
        <v>660764</v>
      </c>
      <c r="P13" s="8">
        <v>685039</v>
      </c>
      <c r="Q13" s="8">
        <v>692378</v>
      </c>
      <c r="R13" s="8">
        <v>2038181</v>
      </c>
      <c r="S13" s="8">
        <v>729147</v>
      </c>
      <c r="T13" s="8">
        <v>742901</v>
      </c>
      <c r="U13" s="8">
        <v>713288</v>
      </c>
      <c r="V13" s="8">
        <v>2185336</v>
      </c>
      <c r="W13" s="8">
        <v>7952168</v>
      </c>
      <c r="X13" s="8">
        <v>7457301</v>
      </c>
      <c r="Y13" s="8">
        <v>494867</v>
      </c>
      <c r="Z13" s="2">
        <v>6.64</v>
      </c>
      <c r="AA13" s="6">
        <v>7457301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37284346</v>
      </c>
      <c r="D15" s="6"/>
      <c r="E15" s="7">
        <v>36754708</v>
      </c>
      <c r="F15" s="8">
        <v>32651709</v>
      </c>
      <c r="G15" s="8">
        <v>2543394</v>
      </c>
      <c r="H15" s="8">
        <v>2697199</v>
      </c>
      <c r="I15" s="8">
        <v>2385523</v>
      </c>
      <c r="J15" s="8">
        <v>7626116</v>
      </c>
      <c r="K15" s="8">
        <v>3008291</v>
      </c>
      <c r="L15" s="8">
        <v>2681899</v>
      </c>
      <c r="M15" s="8">
        <v>2991635</v>
      </c>
      <c r="N15" s="8">
        <v>8681825</v>
      </c>
      <c r="O15" s="8">
        <v>2586446</v>
      </c>
      <c r="P15" s="8">
        <v>3058559</v>
      </c>
      <c r="Q15" s="8">
        <v>2399254</v>
      </c>
      <c r="R15" s="8">
        <v>8044259</v>
      </c>
      <c r="S15" s="8">
        <v>3480441</v>
      </c>
      <c r="T15" s="8">
        <v>3453956</v>
      </c>
      <c r="U15" s="8">
        <v>4807474</v>
      </c>
      <c r="V15" s="8">
        <v>11741871</v>
      </c>
      <c r="W15" s="8">
        <v>36094071</v>
      </c>
      <c r="X15" s="8">
        <v>32651709</v>
      </c>
      <c r="Y15" s="8">
        <v>3442362</v>
      </c>
      <c r="Z15" s="2">
        <v>10.54</v>
      </c>
      <c r="AA15" s="6">
        <v>32651709</v>
      </c>
    </row>
    <row r="16" spans="1:27" ht="12.75">
      <c r="A16" s="23" t="s">
        <v>41</v>
      </c>
      <c r="B16" s="29"/>
      <c r="C16" s="6">
        <v>5243091</v>
      </c>
      <c r="D16" s="6"/>
      <c r="E16" s="7">
        <v>2701584</v>
      </c>
      <c r="F16" s="8">
        <v>1848461</v>
      </c>
      <c r="G16" s="8">
        <v>526355</v>
      </c>
      <c r="H16" s="8">
        <v>447300</v>
      </c>
      <c r="I16" s="8">
        <v>338127</v>
      </c>
      <c r="J16" s="8">
        <v>1311782</v>
      </c>
      <c r="K16" s="8">
        <v>407734</v>
      </c>
      <c r="L16" s="8">
        <v>515137</v>
      </c>
      <c r="M16" s="8">
        <v>452369</v>
      </c>
      <c r="N16" s="8">
        <v>1375240</v>
      </c>
      <c r="O16" s="8">
        <v>-1221384</v>
      </c>
      <c r="P16" s="8">
        <v>144512</v>
      </c>
      <c r="Q16" s="8">
        <v>334068</v>
      </c>
      <c r="R16" s="8">
        <v>-742804</v>
      </c>
      <c r="S16" s="8"/>
      <c r="T16" s="8">
        <v>-228164</v>
      </c>
      <c r="U16" s="8">
        <v>136014</v>
      </c>
      <c r="V16" s="8">
        <v>-92150</v>
      </c>
      <c r="W16" s="8">
        <v>1852068</v>
      </c>
      <c r="X16" s="8">
        <v>1848461</v>
      </c>
      <c r="Y16" s="8">
        <v>3607</v>
      </c>
      <c r="Z16" s="2">
        <v>0.2</v>
      </c>
      <c r="AA16" s="6">
        <v>1848461</v>
      </c>
    </row>
    <row r="17" spans="1:27" ht="12.75">
      <c r="A17" s="23" t="s">
        <v>42</v>
      </c>
      <c r="B17" s="29"/>
      <c r="C17" s="6">
        <v>55954</v>
      </c>
      <c r="D17" s="6"/>
      <c r="E17" s="7">
        <v>2701188</v>
      </c>
      <c r="F17" s="8">
        <v>2193048</v>
      </c>
      <c r="G17" s="8"/>
      <c r="H17" s="8"/>
      <c r="I17" s="8"/>
      <c r="J17" s="8"/>
      <c r="K17" s="8"/>
      <c r="L17" s="8">
        <v>23631</v>
      </c>
      <c r="M17" s="8"/>
      <c r="N17" s="8">
        <v>23631</v>
      </c>
      <c r="O17" s="8">
        <v>1712150</v>
      </c>
      <c r="P17" s="8">
        <v>151664</v>
      </c>
      <c r="Q17" s="8">
        <v>152801</v>
      </c>
      <c r="R17" s="8">
        <v>2016615</v>
      </c>
      <c r="S17" s="8"/>
      <c r="T17" s="8"/>
      <c r="U17" s="8">
        <v>231148</v>
      </c>
      <c r="V17" s="8">
        <v>231148</v>
      </c>
      <c r="W17" s="8">
        <v>2271394</v>
      </c>
      <c r="X17" s="8">
        <v>2193048</v>
      </c>
      <c r="Y17" s="8">
        <v>78346</v>
      </c>
      <c r="Z17" s="2">
        <v>3.57</v>
      </c>
      <c r="AA17" s="6">
        <v>2193048</v>
      </c>
    </row>
    <row r="18" spans="1:27" ht="12.75">
      <c r="A18" s="23" t="s">
        <v>43</v>
      </c>
      <c r="B18" s="29"/>
      <c r="C18" s="6">
        <v>230526684</v>
      </c>
      <c r="D18" s="6"/>
      <c r="E18" s="7">
        <v>252459000</v>
      </c>
      <c r="F18" s="8">
        <v>255221204</v>
      </c>
      <c r="G18" s="8">
        <v>96949000</v>
      </c>
      <c r="H18" s="8"/>
      <c r="I18" s="8">
        <v>4599609</v>
      </c>
      <c r="J18" s="8">
        <v>101548609</v>
      </c>
      <c r="K18" s="8">
        <v>1337479</v>
      </c>
      <c r="L18" s="8">
        <v>1749781</v>
      </c>
      <c r="M18" s="8">
        <v>76101704</v>
      </c>
      <c r="N18" s="8">
        <v>79188964</v>
      </c>
      <c r="O18" s="8">
        <v>756071</v>
      </c>
      <c r="P18" s="8">
        <v>1616856</v>
      </c>
      <c r="Q18" s="8">
        <v>58921844</v>
      </c>
      <c r="R18" s="8">
        <v>61294771</v>
      </c>
      <c r="S18" s="8">
        <v>1048474</v>
      </c>
      <c r="T18" s="8">
        <v>1585216</v>
      </c>
      <c r="U18" s="8">
        <v>3765090</v>
      </c>
      <c r="V18" s="8">
        <v>6398780</v>
      </c>
      <c r="W18" s="8">
        <v>248431124</v>
      </c>
      <c r="X18" s="8">
        <v>255221204</v>
      </c>
      <c r="Y18" s="8">
        <v>-6790080</v>
      </c>
      <c r="Z18" s="2">
        <v>-2.66</v>
      </c>
      <c r="AA18" s="6">
        <v>255221204</v>
      </c>
    </row>
    <row r="19" spans="1:27" ht="12.75">
      <c r="A19" s="23" t="s">
        <v>44</v>
      </c>
      <c r="B19" s="29"/>
      <c r="C19" s="6">
        <v>6583470</v>
      </c>
      <c r="D19" s="6"/>
      <c r="E19" s="7">
        <v>4317564</v>
      </c>
      <c r="F19" s="26">
        <v>6199780</v>
      </c>
      <c r="G19" s="26">
        <v>-508980</v>
      </c>
      <c r="H19" s="26">
        <v>483700</v>
      </c>
      <c r="I19" s="26">
        <v>3320677</v>
      </c>
      <c r="J19" s="26">
        <v>3295397</v>
      </c>
      <c r="K19" s="26">
        <v>190062</v>
      </c>
      <c r="L19" s="26">
        <v>534326</v>
      </c>
      <c r="M19" s="26">
        <v>547443</v>
      </c>
      <c r="N19" s="26">
        <v>1271831</v>
      </c>
      <c r="O19" s="26">
        <v>1141226</v>
      </c>
      <c r="P19" s="26">
        <v>346480</v>
      </c>
      <c r="Q19" s="26">
        <v>273236</v>
      </c>
      <c r="R19" s="26">
        <v>1760942</v>
      </c>
      <c r="S19" s="26">
        <v>16427</v>
      </c>
      <c r="T19" s="26">
        <v>-4286704</v>
      </c>
      <c r="U19" s="26">
        <v>8730929</v>
      </c>
      <c r="V19" s="26">
        <v>4460652</v>
      </c>
      <c r="W19" s="26">
        <v>10788822</v>
      </c>
      <c r="X19" s="26">
        <v>6199780</v>
      </c>
      <c r="Y19" s="26">
        <v>4589042</v>
      </c>
      <c r="Z19" s="27">
        <v>74.02</v>
      </c>
      <c r="AA19" s="28">
        <v>6199780</v>
      </c>
    </row>
    <row r="20" spans="1:27" ht="12.75">
      <c r="A20" s="23" t="s">
        <v>45</v>
      </c>
      <c r="B20" s="29"/>
      <c r="C20" s="6">
        <v>1028594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837635948</v>
      </c>
      <c r="D21" s="33">
        <f t="shared" si="0"/>
        <v>0</v>
      </c>
      <c r="E21" s="34">
        <f t="shared" si="0"/>
        <v>924811024</v>
      </c>
      <c r="F21" s="35">
        <f t="shared" si="0"/>
        <v>909105176</v>
      </c>
      <c r="G21" s="35">
        <f t="shared" si="0"/>
        <v>158313361</v>
      </c>
      <c r="H21" s="35">
        <f t="shared" si="0"/>
        <v>75961811</v>
      </c>
      <c r="I21" s="35">
        <f t="shared" si="0"/>
        <v>65696792</v>
      </c>
      <c r="J21" s="35">
        <f t="shared" si="0"/>
        <v>299971964</v>
      </c>
      <c r="K21" s="35">
        <f t="shared" si="0"/>
        <v>56910781</v>
      </c>
      <c r="L21" s="35">
        <f t="shared" si="0"/>
        <v>54497145</v>
      </c>
      <c r="M21" s="35">
        <f t="shared" si="0"/>
        <v>125729920</v>
      </c>
      <c r="N21" s="35">
        <f t="shared" si="0"/>
        <v>237137846</v>
      </c>
      <c r="O21" s="35">
        <f t="shared" si="0"/>
        <v>56744453</v>
      </c>
      <c r="P21" s="35">
        <f t="shared" si="0"/>
        <v>52654497</v>
      </c>
      <c r="Q21" s="35">
        <f t="shared" si="0"/>
        <v>143662017</v>
      </c>
      <c r="R21" s="35">
        <f t="shared" si="0"/>
        <v>253060967</v>
      </c>
      <c r="S21" s="35">
        <f t="shared" si="0"/>
        <v>46964739</v>
      </c>
      <c r="T21" s="35">
        <f t="shared" si="0"/>
        <v>22605030</v>
      </c>
      <c r="U21" s="35">
        <f t="shared" si="0"/>
        <v>58822054</v>
      </c>
      <c r="V21" s="35">
        <f t="shared" si="0"/>
        <v>128391823</v>
      </c>
      <c r="W21" s="35">
        <f t="shared" si="0"/>
        <v>918562600</v>
      </c>
      <c r="X21" s="35">
        <f t="shared" si="0"/>
        <v>909105176</v>
      </c>
      <c r="Y21" s="35">
        <f t="shared" si="0"/>
        <v>9457424</v>
      </c>
      <c r="Z21" s="36">
        <f>+IF(X21&lt;&gt;0,+(Y21/X21)*100,0)</f>
        <v>1.040300313942993</v>
      </c>
      <c r="AA21" s="33">
        <f>SUM(AA5:AA20)</f>
        <v>909105176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316971654</v>
      </c>
      <c r="D24" s="6"/>
      <c r="E24" s="7">
        <v>354515304</v>
      </c>
      <c r="F24" s="8">
        <v>349149925</v>
      </c>
      <c r="G24" s="8">
        <v>27540239</v>
      </c>
      <c r="H24" s="8">
        <v>23396982</v>
      </c>
      <c r="I24" s="8">
        <v>26928966</v>
      </c>
      <c r="J24" s="8">
        <v>77866187</v>
      </c>
      <c r="K24" s="8">
        <v>26944832</v>
      </c>
      <c r="L24" s="8">
        <v>26946936</v>
      </c>
      <c r="M24" s="8">
        <v>27397684</v>
      </c>
      <c r="N24" s="8">
        <v>81289452</v>
      </c>
      <c r="O24" s="8">
        <v>26726776</v>
      </c>
      <c r="P24" s="8">
        <v>26538333</v>
      </c>
      <c r="Q24" s="8">
        <v>26950388</v>
      </c>
      <c r="R24" s="8">
        <v>80215497</v>
      </c>
      <c r="S24" s="8">
        <v>25808779</v>
      </c>
      <c r="T24" s="8">
        <v>29326274</v>
      </c>
      <c r="U24" s="8">
        <v>28830623</v>
      </c>
      <c r="V24" s="8">
        <v>83965676</v>
      </c>
      <c r="W24" s="8">
        <v>323336812</v>
      </c>
      <c r="X24" s="8">
        <v>349149925</v>
      </c>
      <c r="Y24" s="8">
        <v>-25813113</v>
      </c>
      <c r="Z24" s="2">
        <v>-7.39</v>
      </c>
      <c r="AA24" s="6">
        <v>349149925</v>
      </c>
    </row>
    <row r="25" spans="1:27" ht="12.75">
      <c r="A25" s="25" t="s">
        <v>49</v>
      </c>
      <c r="B25" s="24"/>
      <c r="C25" s="6">
        <v>25362872</v>
      </c>
      <c r="D25" s="6"/>
      <c r="E25" s="7">
        <v>28413780</v>
      </c>
      <c r="F25" s="8">
        <v>28356845</v>
      </c>
      <c r="G25" s="8">
        <v>2127896</v>
      </c>
      <c r="H25" s="8">
        <v>2127895</v>
      </c>
      <c r="I25" s="8">
        <v>2131155</v>
      </c>
      <c r="J25" s="8">
        <v>6386946</v>
      </c>
      <c r="K25" s="8">
        <v>2127895</v>
      </c>
      <c r="L25" s="8">
        <v>2127895</v>
      </c>
      <c r="M25" s="8">
        <v>2127895</v>
      </c>
      <c r="N25" s="8">
        <v>6383685</v>
      </c>
      <c r="O25" s="8">
        <v>2134318</v>
      </c>
      <c r="P25" s="8">
        <v>2134317</v>
      </c>
      <c r="Q25" s="8">
        <v>2134318</v>
      </c>
      <c r="R25" s="8">
        <v>6402953</v>
      </c>
      <c r="S25" s="8">
        <v>2134318</v>
      </c>
      <c r="T25" s="8">
        <v>2907352</v>
      </c>
      <c r="U25" s="8">
        <v>2209347</v>
      </c>
      <c r="V25" s="8">
        <v>7251017</v>
      </c>
      <c r="W25" s="8">
        <v>26424601</v>
      </c>
      <c r="X25" s="8">
        <v>28356845</v>
      </c>
      <c r="Y25" s="8">
        <v>-1932244</v>
      </c>
      <c r="Z25" s="2">
        <v>-6.81</v>
      </c>
      <c r="AA25" s="6">
        <v>28356845</v>
      </c>
    </row>
    <row r="26" spans="1:27" ht="12.75">
      <c r="A26" s="25" t="s">
        <v>50</v>
      </c>
      <c r="B26" s="24"/>
      <c r="C26" s="6">
        <v>70683944</v>
      </c>
      <c r="D26" s="6"/>
      <c r="E26" s="7">
        <v>58878120</v>
      </c>
      <c r="F26" s="8">
        <v>99952230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99952230</v>
      </c>
      <c r="Y26" s="8">
        <v>-99952230</v>
      </c>
      <c r="Z26" s="2">
        <v>-100</v>
      </c>
      <c r="AA26" s="6">
        <v>99952230</v>
      </c>
    </row>
    <row r="27" spans="1:27" ht="12.75">
      <c r="A27" s="25" t="s">
        <v>51</v>
      </c>
      <c r="B27" s="24"/>
      <c r="C27" s="6">
        <v>120908154</v>
      </c>
      <c r="D27" s="6"/>
      <c r="E27" s="7">
        <v>183174840</v>
      </c>
      <c r="F27" s="8">
        <v>149175085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149175085</v>
      </c>
      <c r="Y27" s="8">
        <v>-149175085</v>
      </c>
      <c r="Z27" s="2">
        <v>-100</v>
      </c>
      <c r="AA27" s="6">
        <v>149175085</v>
      </c>
    </row>
    <row r="28" spans="1:27" ht="12.75">
      <c r="A28" s="25" t="s">
        <v>52</v>
      </c>
      <c r="B28" s="24"/>
      <c r="C28" s="6">
        <v>478543</v>
      </c>
      <c r="D28" s="6"/>
      <c r="E28" s="7">
        <v>430356</v>
      </c>
      <c r="F28" s="8">
        <v>431881</v>
      </c>
      <c r="G28" s="8">
        <v>29478</v>
      </c>
      <c r="H28" s="8">
        <v>23574</v>
      </c>
      <c r="I28" s="8">
        <v>92373</v>
      </c>
      <c r="J28" s="8">
        <v>145425</v>
      </c>
      <c r="K28" s="8">
        <v>22790</v>
      </c>
      <c r="L28" s="8">
        <v>24841</v>
      </c>
      <c r="M28" s="8">
        <v>25415</v>
      </c>
      <c r="N28" s="8">
        <v>73046</v>
      </c>
      <c r="O28" s="8">
        <v>25166</v>
      </c>
      <c r="P28" s="8">
        <v>23023</v>
      </c>
      <c r="Q28" s="8">
        <v>89581</v>
      </c>
      <c r="R28" s="8">
        <v>137770</v>
      </c>
      <c r="S28" s="8">
        <v>23607</v>
      </c>
      <c r="T28" s="8">
        <v>24131</v>
      </c>
      <c r="U28" s="8">
        <v>23214</v>
      </c>
      <c r="V28" s="8">
        <v>70952</v>
      </c>
      <c r="W28" s="8">
        <v>427193</v>
      </c>
      <c r="X28" s="8">
        <v>431881</v>
      </c>
      <c r="Y28" s="8">
        <v>-4688</v>
      </c>
      <c r="Z28" s="2">
        <v>-1.09</v>
      </c>
      <c r="AA28" s="6">
        <v>431881</v>
      </c>
    </row>
    <row r="29" spans="1:27" ht="12.75">
      <c r="A29" s="25" t="s">
        <v>53</v>
      </c>
      <c r="B29" s="24"/>
      <c r="C29" s="6">
        <v>231730332</v>
      </c>
      <c r="D29" s="6"/>
      <c r="E29" s="7">
        <v>274887384</v>
      </c>
      <c r="F29" s="8">
        <v>256332571</v>
      </c>
      <c r="G29" s="8"/>
      <c r="H29" s="8">
        <v>34880203</v>
      </c>
      <c r="I29" s="8">
        <v>31741635</v>
      </c>
      <c r="J29" s="8">
        <v>66621838</v>
      </c>
      <c r="K29" s="8">
        <v>19394911</v>
      </c>
      <c r="L29" s="8">
        <v>19141892</v>
      </c>
      <c r="M29" s="8">
        <v>18828122</v>
      </c>
      <c r="N29" s="8">
        <v>57364925</v>
      </c>
      <c r="O29" s="8">
        <v>16008997</v>
      </c>
      <c r="P29" s="8">
        <v>18169397</v>
      </c>
      <c r="Q29" s="8">
        <v>16791129</v>
      </c>
      <c r="R29" s="8">
        <v>50969523</v>
      </c>
      <c r="S29" s="8">
        <v>18229769</v>
      </c>
      <c r="T29" s="8">
        <v>12119405</v>
      </c>
      <c r="U29" s="8">
        <v>15916236</v>
      </c>
      <c r="V29" s="8">
        <v>46265410</v>
      </c>
      <c r="W29" s="8">
        <v>221221696</v>
      </c>
      <c r="X29" s="8">
        <v>256332571</v>
      </c>
      <c r="Y29" s="8">
        <v>-35110875</v>
      </c>
      <c r="Z29" s="2">
        <v>-13.7</v>
      </c>
      <c r="AA29" s="6">
        <v>256332571</v>
      </c>
    </row>
    <row r="30" spans="1:27" ht="12.75">
      <c r="A30" s="25" t="s">
        <v>54</v>
      </c>
      <c r="B30" s="24"/>
      <c r="C30" s="6">
        <v>23278606</v>
      </c>
      <c r="D30" s="6"/>
      <c r="E30" s="7">
        <v>29807616</v>
      </c>
      <c r="F30" s="8">
        <v>18096532</v>
      </c>
      <c r="G30" s="8">
        <v>495879</v>
      </c>
      <c r="H30" s="8">
        <v>1162728</v>
      </c>
      <c r="I30" s="8">
        <v>553588</v>
      </c>
      <c r="J30" s="8">
        <v>2212195</v>
      </c>
      <c r="K30" s="8">
        <v>664694</v>
      </c>
      <c r="L30" s="8">
        <v>3425050</v>
      </c>
      <c r="M30" s="8">
        <v>1714801</v>
      </c>
      <c r="N30" s="8">
        <v>5804545</v>
      </c>
      <c r="O30" s="8">
        <v>1967526</v>
      </c>
      <c r="P30" s="8">
        <v>866942</v>
      </c>
      <c r="Q30" s="8">
        <v>1057846</v>
      </c>
      <c r="R30" s="8">
        <v>3892314</v>
      </c>
      <c r="S30" s="8">
        <v>14119</v>
      </c>
      <c r="T30" s="8">
        <v>-3537876</v>
      </c>
      <c r="U30" s="8">
        <v>576043</v>
      </c>
      <c r="V30" s="8">
        <v>-2947714</v>
      </c>
      <c r="W30" s="8">
        <v>8961340</v>
      </c>
      <c r="X30" s="8">
        <v>18096532</v>
      </c>
      <c r="Y30" s="8">
        <v>-9135192</v>
      </c>
      <c r="Z30" s="2">
        <v>-50.48</v>
      </c>
      <c r="AA30" s="6">
        <v>18096532</v>
      </c>
    </row>
    <row r="31" spans="1:27" ht="12.75">
      <c r="A31" s="25" t="s">
        <v>55</v>
      </c>
      <c r="B31" s="24"/>
      <c r="C31" s="6">
        <v>77749231</v>
      </c>
      <c r="D31" s="6"/>
      <c r="E31" s="7">
        <v>47629439</v>
      </c>
      <c r="F31" s="8">
        <v>75540304</v>
      </c>
      <c r="G31" s="8">
        <v>1235118</v>
      </c>
      <c r="H31" s="8">
        <v>4529361</v>
      </c>
      <c r="I31" s="8">
        <v>2612913</v>
      </c>
      <c r="J31" s="8">
        <v>8377392</v>
      </c>
      <c r="K31" s="8">
        <v>9158785</v>
      </c>
      <c r="L31" s="8">
        <v>3356468</v>
      </c>
      <c r="M31" s="8">
        <v>7080436</v>
      </c>
      <c r="N31" s="8">
        <v>19595689</v>
      </c>
      <c r="O31" s="8">
        <v>3443916</v>
      </c>
      <c r="P31" s="8">
        <v>2359225</v>
      </c>
      <c r="Q31" s="8">
        <v>13124061</v>
      </c>
      <c r="R31" s="8">
        <v>18927202</v>
      </c>
      <c r="S31" s="8">
        <v>4539822</v>
      </c>
      <c r="T31" s="8">
        <v>5971558</v>
      </c>
      <c r="U31" s="8">
        <v>6144745</v>
      </c>
      <c r="V31" s="8">
        <v>16656125</v>
      </c>
      <c r="W31" s="8">
        <v>63556408</v>
      </c>
      <c r="X31" s="8">
        <v>75540304</v>
      </c>
      <c r="Y31" s="8">
        <v>-11983896</v>
      </c>
      <c r="Z31" s="2">
        <v>-15.86</v>
      </c>
      <c r="AA31" s="6">
        <v>75540304</v>
      </c>
    </row>
    <row r="32" spans="1:27" ht="12.75">
      <c r="A32" s="25" t="s">
        <v>43</v>
      </c>
      <c r="B32" s="24"/>
      <c r="C32" s="6">
        <v>8221787</v>
      </c>
      <c r="D32" s="6"/>
      <c r="E32" s="7">
        <v>8964000</v>
      </c>
      <c r="F32" s="8">
        <v>9560000</v>
      </c>
      <c r="G32" s="8">
        <v>711573</v>
      </c>
      <c r="H32" s="8">
        <v>800524</v>
      </c>
      <c r="I32" s="8">
        <v>806132</v>
      </c>
      <c r="J32" s="8">
        <v>2318229</v>
      </c>
      <c r="K32" s="8">
        <v>783649</v>
      </c>
      <c r="L32" s="8">
        <v>5047</v>
      </c>
      <c r="M32" s="8">
        <v>1593860</v>
      </c>
      <c r="N32" s="8">
        <v>2382556</v>
      </c>
      <c r="O32" s="8">
        <v>790868</v>
      </c>
      <c r="P32" s="8">
        <v>4929</v>
      </c>
      <c r="Q32" s="8">
        <v>764145</v>
      </c>
      <c r="R32" s="8">
        <v>1559942</v>
      </c>
      <c r="S32" s="8">
        <v>1543539</v>
      </c>
      <c r="T32" s="8">
        <v>9976</v>
      </c>
      <c r="U32" s="8">
        <v>1647198</v>
      </c>
      <c r="V32" s="8">
        <v>3200713</v>
      </c>
      <c r="W32" s="8">
        <v>9461440</v>
      </c>
      <c r="X32" s="8">
        <v>9560000</v>
      </c>
      <c r="Y32" s="8">
        <v>-98560</v>
      </c>
      <c r="Z32" s="2">
        <v>-1.03</v>
      </c>
      <c r="AA32" s="6">
        <v>9560000</v>
      </c>
    </row>
    <row r="33" spans="1:27" ht="12.75">
      <c r="A33" s="25" t="s">
        <v>56</v>
      </c>
      <c r="B33" s="24"/>
      <c r="C33" s="6">
        <v>67620686</v>
      </c>
      <c r="D33" s="6"/>
      <c r="E33" s="7">
        <v>84718680</v>
      </c>
      <c r="F33" s="8">
        <v>82264651</v>
      </c>
      <c r="G33" s="8">
        <v>6729521</v>
      </c>
      <c r="H33" s="8">
        <v>9190598</v>
      </c>
      <c r="I33" s="8">
        <v>5686381</v>
      </c>
      <c r="J33" s="8">
        <v>21606500</v>
      </c>
      <c r="K33" s="8">
        <v>6228623</v>
      </c>
      <c r="L33" s="8">
        <v>7575997</v>
      </c>
      <c r="M33" s="8">
        <v>3840711</v>
      </c>
      <c r="N33" s="8">
        <v>17645331</v>
      </c>
      <c r="O33" s="8">
        <v>5259777</v>
      </c>
      <c r="P33" s="8">
        <v>4075061</v>
      </c>
      <c r="Q33" s="8">
        <v>4252362</v>
      </c>
      <c r="R33" s="8">
        <v>13587200</v>
      </c>
      <c r="S33" s="8">
        <v>3102020</v>
      </c>
      <c r="T33" s="8">
        <v>4080404</v>
      </c>
      <c r="U33" s="8">
        <v>5352440</v>
      </c>
      <c r="V33" s="8">
        <v>12534864</v>
      </c>
      <c r="W33" s="8">
        <v>65373895</v>
      </c>
      <c r="X33" s="8">
        <v>82264651</v>
      </c>
      <c r="Y33" s="8">
        <v>-16890756</v>
      </c>
      <c r="Z33" s="2">
        <v>-20.53</v>
      </c>
      <c r="AA33" s="6">
        <v>82264651</v>
      </c>
    </row>
    <row r="34" spans="1:27" ht="12.75">
      <c r="A34" s="23" t="s">
        <v>57</v>
      </c>
      <c r="B34" s="29"/>
      <c r="C34" s="6">
        <v>3890018</v>
      </c>
      <c r="D34" s="6"/>
      <c r="E34" s="7"/>
      <c r="F34" s="8">
        <v>1630000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1630000</v>
      </c>
      <c r="Y34" s="8">
        <v>-1630000</v>
      </c>
      <c r="Z34" s="2">
        <v>-100</v>
      </c>
      <c r="AA34" s="6">
        <v>1630000</v>
      </c>
    </row>
    <row r="35" spans="1:27" ht="12.75">
      <c r="A35" s="40" t="s">
        <v>58</v>
      </c>
      <c r="B35" s="32"/>
      <c r="C35" s="33">
        <f aca="true" t="shared" si="1" ref="C35:Y35">SUM(C24:C34)</f>
        <v>946895827</v>
      </c>
      <c r="D35" s="33">
        <f>SUM(D24:D34)</f>
        <v>0</v>
      </c>
      <c r="E35" s="34">
        <f t="shared" si="1"/>
        <v>1071419519</v>
      </c>
      <c r="F35" s="35">
        <f t="shared" si="1"/>
        <v>1070490024</v>
      </c>
      <c r="G35" s="35">
        <f t="shared" si="1"/>
        <v>38869704</v>
      </c>
      <c r="H35" s="35">
        <f t="shared" si="1"/>
        <v>76111865</v>
      </c>
      <c r="I35" s="35">
        <f t="shared" si="1"/>
        <v>70553143</v>
      </c>
      <c r="J35" s="35">
        <f t="shared" si="1"/>
        <v>185534712</v>
      </c>
      <c r="K35" s="35">
        <f t="shared" si="1"/>
        <v>65326179</v>
      </c>
      <c r="L35" s="35">
        <f t="shared" si="1"/>
        <v>62604126</v>
      </c>
      <c r="M35" s="35">
        <f t="shared" si="1"/>
        <v>62608924</v>
      </c>
      <c r="N35" s="35">
        <f t="shared" si="1"/>
        <v>190539229</v>
      </c>
      <c r="O35" s="35">
        <f t="shared" si="1"/>
        <v>56357344</v>
      </c>
      <c r="P35" s="35">
        <f t="shared" si="1"/>
        <v>54171227</v>
      </c>
      <c r="Q35" s="35">
        <f t="shared" si="1"/>
        <v>65163830</v>
      </c>
      <c r="R35" s="35">
        <f t="shared" si="1"/>
        <v>175692401</v>
      </c>
      <c r="S35" s="35">
        <f t="shared" si="1"/>
        <v>55395973</v>
      </c>
      <c r="T35" s="35">
        <f t="shared" si="1"/>
        <v>50901224</v>
      </c>
      <c r="U35" s="35">
        <f t="shared" si="1"/>
        <v>60699846</v>
      </c>
      <c r="V35" s="35">
        <f t="shared" si="1"/>
        <v>166997043</v>
      </c>
      <c r="W35" s="35">
        <f t="shared" si="1"/>
        <v>718763385</v>
      </c>
      <c r="X35" s="35">
        <f t="shared" si="1"/>
        <v>1070490024</v>
      </c>
      <c r="Y35" s="35">
        <f t="shared" si="1"/>
        <v>-351726639</v>
      </c>
      <c r="Z35" s="36">
        <f>+IF(X35&lt;&gt;0,+(Y35/X35)*100,0)</f>
        <v>-32.85660128673932</v>
      </c>
      <c r="AA35" s="33">
        <f>SUM(AA24:AA34)</f>
        <v>1070490024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-109259879</v>
      </c>
      <c r="D37" s="46">
        <f>+D21-D35</f>
        <v>0</v>
      </c>
      <c r="E37" s="47">
        <f t="shared" si="2"/>
        <v>-146608495</v>
      </c>
      <c r="F37" s="48">
        <f t="shared" si="2"/>
        <v>-161384848</v>
      </c>
      <c r="G37" s="48">
        <f t="shared" si="2"/>
        <v>119443657</v>
      </c>
      <c r="H37" s="48">
        <f t="shared" si="2"/>
        <v>-150054</v>
      </c>
      <c r="I37" s="48">
        <f t="shared" si="2"/>
        <v>-4856351</v>
      </c>
      <c r="J37" s="48">
        <f t="shared" si="2"/>
        <v>114437252</v>
      </c>
      <c r="K37" s="48">
        <f t="shared" si="2"/>
        <v>-8415398</v>
      </c>
      <c r="L37" s="48">
        <f t="shared" si="2"/>
        <v>-8106981</v>
      </c>
      <c r="M37" s="48">
        <f t="shared" si="2"/>
        <v>63120996</v>
      </c>
      <c r="N37" s="48">
        <f t="shared" si="2"/>
        <v>46598617</v>
      </c>
      <c r="O37" s="48">
        <f t="shared" si="2"/>
        <v>387109</v>
      </c>
      <c r="P37" s="48">
        <f t="shared" si="2"/>
        <v>-1516730</v>
      </c>
      <c r="Q37" s="48">
        <f t="shared" si="2"/>
        <v>78498187</v>
      </c>
      <c r="R37" s="48">
        <f t="shared" si="2"/>
        <v>77368566</v>
      </c>
      <c r="S37" s="48">
        <f t="shared" si="2"/>
        <v>-8431234</v>
      </c>
      <c r="T37" s="48">
        <f t="shared" si="2"/>
        <v>-28296194</v>
      </c>
      <c r="U37" s="48">
        <f t="shared" si="2"/>
        <v>-1877792</v>
      </c>
      <c r="V37" s="48">
        <f t="shared" si="2"/>
        <v>-38605220</v>
      </c>
      <c r="W37" s="48">
        <f t="shared" si="2"/>
        <v>199799215</v>
      </c>
      <c r="X37" s="48">
        <f>IF(F21=F35,0,X21-X35)</f>
        <v>-161384848</v>
      </c>
      <c r="Y37" s="48">
        <f t="shared" si="2"/>
        <v>361184063</v>
      </c>
      <c r="Z37" s="49">
        <f>+IF(X37&lt;&gt;0,+(Y37/X37)*100,0)</f>
        <v>-223.8029576357751</v>
      </c>
      <c r="AA37" s="46">
        <f>+AA21-AA35</f>
        <v>-161384848</v>
      </c>
    </row>
    <row r="38" spans="1:27" ht="22.5" customHeight="1">
      <c r="A38" s="50" t="s">
        <v>60</v>
      </c>
      <c r="B38" s="29"/>
      <c r="C38" s="6">
        <v>67812383</v>
      </c>
      <c r="D38" s="6"/>
      <c r="E38" s="7">
        <v>71083020</v>
      </c>
      <c r="F38" s="8">
        <v>94243016</v>
      </c>
      <c r="G38" s="8"/>
      <c r="H38" s="8"/>
      <c r="I38" s="8">
        <v>11897854</v>
      </c>
      <c r="J38" s="8">
        <v>11897854</v>
      </c>
      <c r="K38" s="8">
        <v>7181913</v>
      </c>
      <c r="L38" s="8">
        <v>3685289</v>
      </c>
      <c r="M38" s="8">
        <v>5076131</v>
      </c>
      <c r="N38" s="8">
        <v>15943333</v>
      </c>
      <c r="O38" s="8">
        <v>23383</v>
      </c>
      <c r="P38" s="8">
        <v>6815511</v>
      </c>
      <c r="Q38" s="8">
        <v>9573781</v>
      </c>
      <c r="R38" s="8">
        <v>16412675</v>
      </c>
      <c r="S38" s="8">
        <v>1702296</v>
      </c>
      <c r="T38" s="8">
        <v>564693</v>
      </c>
      <c r="U38" s="8">
        <v>10529541</v>
      </c>
      <c r="V38" s="8">
        <v>12796530</v>
      </c>
      <c r="W38" s="8">
        <v>57050392</v>
      </c>
      <c r="X38" s="8">
        <v>94243016</v>
      </c>
      <c r="Y38" s="8">
        <v>-37192624</v>
      </c>
      <c r="Z38" s="2">
        <v>-39.46</v>
      </c>
      <c r="AA38" s="6">
        <v>94243016</v>
      </c>
    </row>
    <row r="39" spans="1:27" ht="57" customHeight="1">
      <c r="A39" s="50" t="s">
        <v>61</v>
      </c>
      <c r="B39" s="29"/>
      <c r="C39" s="28">
        <v>656048</v>
      </c>
      <c r="D39" s="28"/>
      <c r="E39" s="7"/>
      <c r="F39" s="26">
        <v>180000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180000</v>
      </c>
      <c r="Y39" s="26">
        <v>-180000</v>
      </c>
      <c r="Z39" s="27">
        <v>-100</v>
      </c>
      <c r="AA39" s="28">
        <v>180000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-40791448</v>
      </c>
      <c r="D41" s="56">
        <f>SUM(D37:D40)</f>
        <v>0</v>
      </c>
      <c r="E41" s="57">
        <f t="shared" si="3"/>
        <v>-75525475</v>
      </c>
      <c r="F41" s="58">
        <f t="shared" si="3"/>
        <v>-66961832</v>
      </c>
      <c r="G41" s="58">
        <f t="shared" si="3"/>
        <v>119443657</v>
      </c>
      <c r="H41" s="58">
        <f t="shared" si="3"/>
        <v>-150054</v>
      </c>
      <c r="I41" s="58">
        <f t="shared" si="3"/>
        <v>7041503</v>
      </c>
      <c r="J41" s="58">
        <f t="shared" si="3"/>
        <v>126335106</v>
      </c>
      <c r="K41" s="58">
        <f t="shared" si="3"/>
        <v>-1233485</v>
      </c>
      <c r="L41" s="58">
        <f t="shared" si="3"/>
        <v>-4421692</v>
      </c>
      <c r="M41" s="58">
        <f t="shared" si="3"/>
        <v>68197127</v>
      </c>
      <c r="N41" s="58">
        <f t="shared" si="3"/>
        <v>62541950</v>
      </c>
      <c r="O41" s="58">
        <f t="shared" si="3"/>
        <v>410492</v>
      </c>
      <c r="P41" s="58">
        <f t="shared" si="3"/>
        <v>5298781</v>
      </c>
      <c r="Q41" s="58">
        <f t="shared" si="3"/>
        <v>88071968</v>
      </c>
      <c r="R41" s="58">
        <f t="shared" si="3"/>
        <v>93781241</v>
      </c>
      <c r="S41" s="58">
        <f t="shared" si="3"/>
        <v>-6728938</v>
      </c>
      <c r="T41" s="58">
        <f t="shared" si="3"/>
        <v>-27731501</v>
      </c>
      <c r="U41" s="58">
        <f t="shared" si="3"/>
        <v>8651749</v>
      </c>
      <c r="V41" s="58">
        <f t="shared" si="3"/>
        <v>-25808690</v>
      </c>
      <c r="W41" s="58">
        <f t="shared" si="3"/>
        <v>256849607</v>
      </c>
      <c r="X41" s="58">
        <f t="shared" si="3"/>
        <v>-66961832</v>
      </c>
      <c r="Y41" s="58">
        <f t="shared" si="3"/>
        <v>323811439</v>
      </c>
      <c r="Z41" s="59">
        <f>+IF(X41&lt;&gt;0,+(Y41/X41)*100,0)</f>
        <v>-483.57613483454276</v>
      </c>
      <c r="AA41" s="56">
        <f>SUM(AA37:AA40)</f>
        <v>-66961832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-40791448</v>
      </c>
      <c r="D43" s="64">
        <f>+D41-D42</f>
        <v>0</v>
      </c>
      <c r="E43" s="65">
        <f t="shared" si="4"/>
        <v>-75525475</v>
      </c>
      <c r="F43" s="66">
        <f t="shared" si="4"/>
        <v>-66961832</v>
      </c>
      <c r="G43" s="66">
        <f t="shared" si="4"/>
        <v>119443657</v>
      </c>
      <c r="H43" s="66">
        <f t="shared" si="4"/>
        <v>-150054</v>
      </c>
      <c r="I43" s="66">
        <f t="shared" si="4"/>
        <v>7041503</v>
      </c>
      <c r="J43" s="66">
        <f t="shared" si="4"/>
        <v>126335106</v>
      </c>
      <c r="K43" s="66">
        <f t="shared" si="4"/>
        <v>-1233485</v>
      </c>
      <c r="L43" s="66">
        <f t="shared" si="4"/>
        <v>-4421692</v>
      </c>
      <c r="M43" s="66">
        <f t="shared" si="4"/>
        <v>68197127</v>
      </c>
      <c r="N43" s="66">
        <f t="shared" si="4"/>
        <v>62541950</v>
      </c>
      <c r="O43" s="66">
        <f t="shared" si="4"/>
        <v>410492</v>
      </c>
      <c r="P43" s="66">
        <f t="shared" si="4"/>
        <v>5298781</v>
      </c>
      <c r="Q43" s="66">
        <f t="shared" si="4"/>
        <v>88071968</v>
      </c>
      <c r="R43" s="66">
        <f t="shared" si="4"/>
        <v>93781241</v>
      </c>
      <c r="S43" s="66">
        <f t="shared" si="4"/>
        <v>-6728938</v>
      </c>
      <c r="T43" s="66">
        <f t="shared" si="4"/>
        <v>-27731501</v>
      </c>
      <c r="U43" s="66">
        <f t="shared" si="4"/>
        <v>8651749</v>
      </c>
      <c r="V43" s="66">
        <f t="shared" si="4"/>
        <v>-25808690</v>
      </c>
      <c r="W43" s="66">
        <f t="shared" si="4"/>
        <v>256849607</v>
      </c>
      <c r="X43" s="66">
        <f t="shared" si="4"/>
        <v>-66961832</v>
      </c>
      <c r="Y43" s="66">
        <f t="shared" si="4"/>
        <v>323811439</v>
      </c>
      <c r="Z43" s="67">
        <f>+IF(X43&lt;&gt;0,+(Y43/X43)*100,0)</f>
        <v>-483.57613483454276</v>
      </c>
      <c r="AA43" s="64">
        <f>+AA41-AA42</f>
        <v>-66961832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-40791448</v>
      </c>
      <c r="D45" s="56">
        <f>SUM(D43:D44)</f>
        <v>0</v>
      </c>
      <c r="E45" s="57">
        <f t="shared" si="5"/>
        <v>-75525475</v>
      </c>
      <c r="F45" s="58">
        <f t="shared" si="5"/>
        <v>-66961832</v>
      </c>
      <c r="G45" s="58">
        <f t="shared" si="5"/>
        <v>119443657</v>
      </c>
      <c r="H45" s="58">
        <f t="shared" si="5"/>
        <v>-150054</v>
      </c>
      <c r="I45" s="58">
        <f t="shared" si="5"/>
        <v>7041503</v>
      </c>
      <c r="J45" s="58">
        <f t="shared" si="5"/>
        <v>126335106</v>
      </c>
      <c r="K45" s="58">
        <f t="shared" si="5"/>
        <v>-1233485</v>
      </c>
      <c r="L45" s="58">
        <f t="shared" si="5"/>
        <v>-4421692</v>
      </c>
      <c r="M45" s="58">
        <f t="shared" si="5"/>
        <v>68197127</v>
      </c>
      <c r="N45" s="58">
        <f t="shared" si="5"/>
        <v>62541950</v>
      </c>
      <c r="O45" s="58">
        <f t="shared" si="5"/>
        <v>410492</v>
      </c>
      <c r="P45" s="58">
        <f t="shared" si="5"/>
        <v>5298781</v>
      </c>
      <c r="Q45" s="58">
        <f t="shared" si="5"/>
        <v>88071968</v>
      </c>
      <c r="R45" s="58">
        <f t="shared" si="5"/>
        <v>93781241</v>
      </c>
      <c r="S45" s="58">
        <f t="shared" si="5"/>
        <v>-6728938</v>
      </c>
      <c r="T45" s="58">
        <f t="shared" si="5"/>
        <v>-27731501</v>
      </c>
      <c r="U45" s="58">
        <f t="shared" si="5"/>
        <v>8651749</v>
      </c>
      <c r="V45" s="58">
        <f t="shared" si="5"/>
        <v>-25808690</v>
      </c>
      <c r="W45" s="58">
        <f t="shared" si="5"/>
        <v>256849607</v>
      </c>
      <c r="X45" s="58">
        <f t="shared" si="5"/>
        <v>-66961832</v>
      </c>
      <c r="Y45" s="58">
        <f t="shared" si="5"/>
        <v>323811439</v>
      </c>
      <c r="Z45" s="59">
        <f>+IF(X45&lt;&gt;0,+(Y45/X45)*100,0)</f>
        <v>-483.57613483454276</v>
      </c>
      <c r="AA45" s="56">
        <f>SUM(AA43:AA44)</f>
        <v>-66961832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-40791448</v>
      </c>
      <c r="D47" s="71">
        <f>SUM(D45:D46)</f>
        <v>0</v>
      </c>
      <c r="E47" s="72">
        <f t="shared" si="6"/>
        <v>-75525475</v>
      </c>
      <c r="F47" s="73">
        <f t="shared" si="6"/>
        <v>-66961832</v>
      </c>
      <c r="G47" s="73">
        <f t="shared" si="6"/>
        <v>119443657</v>
      </c>
      <c r="H47" s="74">
        <f t="shared" si="6"/>
        <v>-150054</v>
      </c>
      <c r="I47" s="74">
        <f t="shared" si="6"/>
        <v>7041503</v>
      </c>
      <c r="J47" s="74">
        <f t="shared" si="6"/>
        <v>126335106</v>
      </c>
      <c r="K47" s="74">
        <f t="shared" si="6"/>
        <v>-1233485</v>
      </c>
      <c r="L47" s="74">
        <f t="shared" si="6"/>
        <v>-4421692</v>
      </c>
      <c r="M47" s="73">
        <f t="shared" si="6"/>
        <v>68197127</v>
      </c>
      <c r="N47" s="73">
        <f t="shared" si="6"/>
        <v>62541950</v>
      </c>
      <c r="O47" s="74">
        <f t="shared" si="6"/>
        <v>410492</v>
      </c>
      <c r="P47" s="74">
        <f t="shared" si="6"/>
        <v>5298781</v>
      </c>
      <c r="Q47" s="74">
        <f t="shared" si="6"/>
        <v>88071968</v>
      </c>
      <c r="R47" s="74">
        <f t="shared" si="6"/>
        <v>93781241</v>
      </c>
      <c r="S47" s="74">
        <f t="shared" si="6"/>
        <v>-6728938</v>
      </c>
      <c r="T47" s="73">
        <f t="shared" si="6"/>
        <v>-27731501</v>
      </c>
      <c r="U47" s="73">
        <f t="shared" si="6"/>
        <v>8651749</v>
      </c>
      <c r="V47" s="74">
        <f t="shared" si="6"/>
        <v>-25808690</v>
      </c>
      <c r="W47" s="74">
        <f t="shared" si="6"/>
        <v>256849607</v>
      </c>
      <c r="X47" s="74">
        <f t="shared" si="6"/>
        <v>-66961832</v>
      </c>
      <c r="Y47" s="74">
        <f t="shared" si="6"/>
        <v>323811439</v>
      </c>
      <c r="Z47" s="75">
        <f>+IF(X47&lt;&gt;0,+(Y47/X47)*100,0)</f>
        <v>-483.57613483454276</v>
      </c>
      <c r="AA47" s="76">
        <f>SUM(AA45:AA46)</f>
        <v>-66961832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209367201</v>
      </c>
      <c r="D7" s="6"/>
      <c r="E7" s="7">
        <v>246983872</v>
      </c>
      <c r="F7" s="8">
        <v>245665206</v>
      </c>
      <c r="G7" s="8">
        <v>22711638</v>
      </c>
      <c r="H7" s="8">
        <v>16302523</v>
      </c>
      <c r="I7" s="8">
        <v>16769425</v>
      </c>
      <c r="J7" s="8">
        <v>55783586</v>
      </c>
      <c r="K7" s="8">
        <v>16632873</v>
      </c>
      <c r="L7" s="8">
        <v>19519421</v>
      </c>
      <c r="M7" s="8">
        <v>13821235</v>
      </c>
      <c r="N7" s="8">
        <v>49973529</v>
      </c>
      <c r="O7" s="8">
        <v>18409043</v>
      </c>
      <c r="P7" s="8">
        <v>16137355</v>
      </c>
      <c r="Q7" s="8">
        <v>16035693</v>
      </c>
      <c r="R7" s="8">
        <v>50582091</v>
      </c>
      <c r="S7" s="8">
        <v>17297929</v>
      </c>
      <c r="T7" s="8">
        <v>17953005</v>
      </c>
      <c r="U7" s="8">
        <v>5477</v>
      </c>
      <c r="V7" s="8">
        <v>35256411</v>
      </c>
      <c r="W7" s="8">
        <v>191595617</v>
      </c>
      <c r="X7" s="8">
        <v>245665206</v>
      </c>
      <c r="Y7" s="8">
        <v>-54069589</v>
      </c>
      <c r="Z7" s="2">
        <v>-22.01</v>
      </c>
      <c r="AA7" s="6">
        <v>245665206</v>
      </c>
    </row>
    <row r="8" spans="1:27" ht="12.75">
      <c r="A8" s="25" t="s">
        <v>34</v>
      </c>
      <c r="B8" s="24"/>
      <c r="C8" s="6">
        <v>28919954</v>
      </c>
      <c r="D8" s="6"/>
      <c r="E8" s="7">
        <v>17281000</v>
      </c>
      <c r="F8" s="8">
        <v>19824646</v>
      </c>
      <c r="G8" s="8">
        <v>1788391</v>
      </c>
      <c r="H8" s="8">
        <v>1875826</v>
      </c>
      <c r="I8" s="8">
        <v>1683007</v>
      </c>
      <c r="J8" s="8">
        <v>5347224</v>
      </c>
      <c r="K8" s="8">
        <v>1807873</v>
      </c>
      <c r="L8" s="8">
        <v>1823039</v>
      </c>
      <c r="M8" s="8">
        <v>18904641</v>
      </c>
      <c r="N8" s="8">
        <v>22535553</v>
      </c>
      <c r="O8" s="8">
        <v>-20015552</v>
      </c>
      <c r="P8" s="8">
        <v>47418168</v>
      </c>
      <c r="Q8" s="8">
        <v>1926280</v>
      </c>
      <c r="R8" s="8">
        <v>29328896</v>
      </c>
      <c r="S8" s="8">
        <v>1770934</v>
      </c>
      <c r="T8" s="8">
        <v>1744950</v>
      </c>
      <c r="U8" s="8">
        <v>8215</v>
      </c>
      <c r="V8" s="8">
        <v>3524099</v>
      </c>
      <c r="W8" s="8">
        <v>60735772</v>
      </c>
      <c r="X8" s="8">
        <v>19824646</v>
      </c>
      <c r="Y8" s="8">
        <v>40911126</v>
      </c>
      <c r="Z8" s="2">
        <v>206.36</v>
      </c>
      <c r="AA8" s="6">
        <v>19824646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2.75">
      <c r="A12" s="25" t="s">
        <v>37</v>
      </c>
      <c r="B12" s="29"/>
      <c r="C12" s="6">
        <v>6321399</v>
      </c>
      <c r="D12" s="6"/>
      <c r="E12" s="7">
        <v>-6283389</v>
      </c>
      <c r="F12" s="8">
        <v>5640389</v>
      </c>
      <c r="G12" s="8"/>
      <c r="H12" s="8">
        <v>629328</v>
      </c>
      <c r="I12" s="8">
        <v>780645</v>
      </c>
      <c r="J12" s="8">
        <v>1409973</v>
      </c>
      <c r="K12" s="8">
        <v>511976</v>
      </c>
      <c r="L12" s="8"/>
      <c r="M12" s="8"/>
      <c r="N12" s="8">
        <v>511976</v>
      </c>
      <c r="O12" s="8">
        <v>798975</v>
      </c>
      <c r="P12" s="8"/>
      <c r="Q12" s="8"/>
      <c r="R12" s="8">
        <v>798975</v>
      </c>
      <c r="S12" s="8">
        <v>2067384</v>
      </c>
      <c r="T12" s="8">
        <v>906645</v>
      </c>
      <c r="U12" s="8">
        <v>1028570</v>
      </c>
      <c r="V12" s="8">
        <v>4002599</v>
      </c>
      <c r="W12" s="8">
        <v>6723523</v>
      </c>
      <c r="X12" s="8">
        <v>5640389</v>
      </c>
      <c r="Y12" s="8">
        <v>1083134</v>
      </c>
      <c r="Z12" s="2">
        <v>19.2</v>
      </c>
      <c r="AA12" s="6">
        <v>5640389</v>
      </c>
    </row>
    <row r="13" spans="1:27" ht="12.75">
      <c r="A13" s="23" t="s">
        <v>38</v>
      </c>
      <c r="B13" s="29"/>
      <c r="C13" s="6">
        <v>56119658</v>
      </c>
      <c r="D13" s="6"/>
      <c r="E13" s="7"/>
      <c r="F13" s="8">
        <v>74940774</v>
      </c>
      <c r="G13" s="8">
        <v>5162663</v>
      </c>
      <c r="H13" s="8">
        <v>5414822</v>
      </c>
      <c r="I13" s="8">
        <v>5448971</v>
      </c>
      <c r="J13" s="8">
        <v>16026456</v>
      </c>
      <c r="K13" s="8">
        <v>5445642</v>
      </c>
      <c r="L13" s="8">
        <v>5430664</v>
      </c>
      <c r="M13" s="8">
        <v>5559129</v>
      </c>
      <c r="N13" s="8">
        <v>16435435</v>
      </c>
      <c r="O13" s="8">
        <v>5673309</v>
      </c>
      <c r="P13" s="8">
        <v>5847314</v>
      </c>
      <c r="Q13" s="8">
        <v>5834476</v>
      </c>
      <c r="R13" s="8">
        <v>17355099</v>
      </c>
      <c r="S13" s="8">
        <v>5947500</v>
      </c>
      <c r="T13" s="8">
        <v>6213584</v>
      </c>
      <c r="U13" s="8">
        <v>-467735</v>
      </c>
      <c r="V13" s="8">
        <v>11693349</v>
      </c>
      <c r="W13" s="8">
        <v>61510339</v>
      </c>
      <c r="X13" s="8">
        <v>74940774</v>
      </c>
      <c r="Y13" s="8">
        <v>-13430435</v>
      </c>
      <c r="Z13" s="2">
        <v>-17.92</v>
      </c>
      <c r="AA13" s="6">
        <v>74940774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108610</v>
      </c>
      <c r="D15" s="6"/>
      <c r="E15" s="7">
        <v>67060600</v>
      </c>
      <c r="F15" s="8"/>
      <c r="G15" s="8">
        <v>15600</v>
      </c>
      <c r="H15" s="8"/>
      <c r="I15" s="8"/>
      <c r="J15" s="8">
        <v>15600</v>
      </c>
      <c r="K15" s="8">
        <v>57887</v>
      </c>
      <c r="L15" s="8">
        <v>15900</v>
      </c>
      <c r="M15" s="8"/>
      <c r="N15" s="8">
        <v>73787</v>
      </c>
      <c r="O15" s="8">
        <v>150</v>
      </c>
      <c r="P15" s="8">
        <v>-76287</v>
      </c>
      <c r="Q15" s="8"/>
      <c r="R15" s="8">
        <v>-76137</v>
      </c>
      <c r="S15" s="8"/>
      <c r="T15" s="8">
        <v>9246</v>
      </c>
      <c r="U15" s="8"/>
      <c r="V15" s="8">
        <v>9246</v>
      </c>
      <c r="W15" s="8">
        <v>22496</v>
      </c>
      <c r="X15" s="8"/>
      <c r="Y15" s="8">
        <v>22496</v>
      </c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418616624</v>
      </c>
      <c r="D18" s="6"/>
      <c r="E18" s="7">
        <v>441491080</v>
      </c>
      <c r="F18" s="8">
        <v>460518626</v>
      </c>
      <c r="G18" s="8">
        <v>180170000</v>
      </c>
      <c r="H18" s="8"/>
      <c r="I18" s="8"/>
      <c r="J18" s="8">
        <v>180170000</v>
      </c>
      <c r="K18" s="8"/>
      <c r="L18" s="8"/>
      <c r="M18" s="8">
        <v>139551000</v>
      </c>
      <c r="N18" s="8">
        <v>139551000</v>
      </c>
      <c r="O18" s="8">
        <v>4585443</v>
      </c>
      <c r="P18" s="8">
        <v>9895379</v>
      </c>
      <c r="Q18" s="8">
        <v>108103000</v>
      </c>
      <c r="R18" s="8">
        <v>122583822</v>
      </c>
      <c r="S18" s="8"/>
      <c r="T18" s="8"/>
      <c r="U18" s="8"/>
      <c r="V18" s="8"/>
      <c r="W18" s="8">
        <v>442304822</v>
      </c>
      <c r="X18" s="8">
        <v>460518626</v>
      </c>
      <c r="Y18" s="8">
        <v>-18213804</v>
      </c>
      <c r="Z18" s="2">
        <v>-3.96</v>
      </c>
      <c r="AA18" s="6">
        <v>460518626</v>
      </c>
    </row>
    <row r="19" spans="1:27" ht="12.75">
      <c r="A19" s="23" t="s">
        <v>44</v>
      </c>
      <c r="B19" s="29"/>
      <c r="C19" s="6">
        <v>9884213</v>
      </c>
      <c r="D19" s="6"/>
      <c r="E19" s="7">
        <v>2379663</v>
      </c>
      <c r="F19" s="26">
        <v>28300468</v>
      </c>
      <c r="G19" s="26">
        <v>73296</v>
      </c>
      <c r="H19" s="26">
        <v>955589</v>
      </c>
      <c r="I19" s="26">
        <v>50297</v>
      </c>
      <c r="J19" s="26">
        <v>1079182</v>
      </c>
      <c r="K19" s="26">
        <v>72341</v>
      </c>
      <c r="L19" s="26">
        <v>1004244</v>
      </c>
      <c r="M19" s="26">
        <v>10158</v>
      </c>
      <c r="N19" s="26">
        <v>1086743</v>
      </c>
      <c r="O19" s="26">
        <v>272116</v>
      </c>
      <c r="P19" s="26">
        <v>75133</v>
      </c>
      <c r="Q19" s="26">
        <v>20453</v>
      </c>
      <c r="R19" s="26">
        <v>367702</v>
      </c>
      <c r="S19" s="26">
        <v>730</v>
      </c>
      <c r="T19" s="26">
        <v>40219</v>
      </c>
      <c r="U19" s="26">
        <v>40588</v>
      </c>
      <c r="V19" s="26">
        <v>81537</v>
      </c>
      <c r="W19" s="26">
        <v>2615164</v>
      </c>
      <c r="X19" s="26">
        <v>28300468</v>
      </c>
      <c r="Y19" s="26">
        <v>-25685304</v>
      </c>
      <c r="Z19" s="27">
        <v>-90.76</v>
      </c>
      <c r="AA19" s="28">
        <v>28300468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729337659</v>
      </c>
      <c r="D21" s="33">
        <f t="shared" si="0"/>
        <v>0</v>
      </c>
      <c r="E21" s="34">
        <f t="shared" si="0"/>
        <v>768912826</v>
      </c>
      <c r="F21" s="35">
        <f t="shared" si="0"/>
        <v>834890109</v>
      </c>
      <c r="G21" s="35">
        <f t="shared" si="0"/>
        <v>209921588</v>
      </c>
      <c r="H21" s="35">
        <f t="shared" si="0"/>
        <v>25178088</v>
      </c>
      <c r="I21" s="35">
        <f t="shared" si="0"/>
        <v>24732345</v>
      </c>
      <c r="J21" s="35">
        <f t="shared" si="0"/>
        <v>259832021</v>
      </c>
      <c r="K21" s="35">
        <f t="shared" si="0"/>
        <v>24528592</v>
      </c>
      <c r="L21" s="35">
        <f t="shared" si="0"/>
        <v>27793268</v>
      </c>
      <c r="M21" s="35">
        <f t="shared" si="0"/>
        <v>177846163</v>
      </c>
      <c r="N21" s="35">
        <f t="shared" si="0"/>
        <v>230168023</v>
      </c>
      <c r="O21" s="35">
        <f t="shared" si="0"/>
        <v>9723484</v>
      </c>
      <c r="P21" s="35">
        <f t="shared" si="0"/>
        <v>79297062</v>
      </c>
      <c r="Q21" s="35">
        <f t="shared" si="0"/>
        <v>131919902</v>
      </c>
      <c r="R21" s="35">
        <f t="shared" si="0"/>
        <v>220940448</v>
      </c>
      <c r="S21" s="35">
        <f t="shared" si="0"/>
        <v>27084477</v>
      </c>
      <c r="T21" s="35">
        <f t="shared" si="0"/>
        <v>26867649</v>
      </c>
      <c r="U21" s="35">
        <f t="shared" si="0"/>
        <v>615115</v>
      </c>
      <c r="V21" s="35">
        <f t="shared" si="0"/>
        <v>54567241</v>
      </c>
      <c r="W21" s="35">
        <f t="shared" si="0"/>
        <v>765507733</v>
      </c>
      <c r="X21" s="35">
        <f t="shared" si="0"/>
        <v>834890109</v>
      </c>
      <c r="Y21" s="35">
        <f t="shared" si="0"/>
        <v>-69382376</v>
      </c>
      <c r="Z21" s="36">
        <f>+IF(X21&lt;&gt;0,+(Y21/X21)*100,0)</f>
        <v>-8.31036028000183</v>
      </c>
      <c r="AA21" s="33">
        <f>SUM(AA5:AA20)</f>
        <v>834890109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280370804</v>
      </c>
      <c r="D24" s="6"/>
      <c r="E24" s="7">
        <v>292497360</v>
      </c>
      <c r="F24" s="8">
        <v>307416485</v>
      </c>
      <c r="G24" s="8">
        <v>6826</v>
      </c>
      <c r="H24" s="8">
        <v>6011</v>
      </c>
      <c r="I24" s="8">
        <v>36779871</v>
      </c>
      <c r="J24" s="8">
        <v>36792708</v>
      </c>
      <c r="K24" s="8"/>
      <c r="L24" s="8">
        <v>99090418</v>
      </c>
      <c r="M24" s="8">
        <v>168480</v>
      </c>
      <c r="N24" s="8">
        <v>99258898</v>
      </c>
      <c r="O24" s="8">
        <v>5372</v>
      </c>
      <c r="P24" s="8">
        <v>388547</v>
      </c>
      <c r="Q24" s="8">
        <v>104321438</v>
      </c>
      <c r="R24" s="8">
        <v>104715357</v>
      </c>
      <c r="S24" s="8">
        <v>23652862</v>
      </c>
      <c r="T24" s="8">
        <v>27582018</v>
      </c>
      <c r="U24" s="8">
        <v>15066715</v>
      </c>
      <c r="V24" s="8">
        <v>66301595</v>
      </c>
      <c r="W24" s="8">
        <v>307068558</v>
      </c>
      <c r="X24" s="8">
        <v>307416485</v>
      </c>
      <c r="Y24" s="8">
        <v>-347927</v>
      </c>
      <c r="Z24" s="2">
        <v>-0.11</v>
      </c>
      <c r="AA24" s="6">
        <v>307416485</v>
      </c>
    </row>
    <row r="25" spans="1:27" ht="12.75">
      <c r="A25" s="25" t="s">
        <v>49</v>
      </c>
      <c r="B25" s="24"/>
      <c r="C25" s="6">
        <v>5769862</v>
      </c>
      <c r="D25" s="6"/>
      <c r="E25" s="7">
        <v>6342049</v>
      </c>
      <c r="F25" s="8">
        <v>6341548</v>
      </c>
      <c r="G25" s="8"/>
      <c r="H25" s="8"/>
      <c r="I25" s="8">
        <v>1524212</v>
      </c>
      <c r="J25" s="8">
        <v>1524212</v>
      </c>
      <c r="K25" s="8"/>
      <c r="L25" s="8">
        <v>1055241</v>
      </c>
      <c r="M25" s="8"/>
      <c r="N25" s="8">
        <v>1055241</v>
      </c>
      <c r="O25" s="8"/>
      <c r="P25" s="8"/>
      <c r="Q25" s="8">
        <v>1681327</v>
      </c>
      <c r="R25" s="8">
        <v>1681327</v>
      </c>
      <c r="S25" s="8">
        <v>603612</v>
      </c>
      <c r="T25" s="8">
        <v>487332</v>
      </c>
      <c r="U25" s="8">
        <v>1013421</v>
      </c>
      <c r="V25" s="8">
        <v>2104365</v>
      </c>
      <c r="W25" s="8">
        <v>6365145</v>
      </c>
      <c r="X25" s="8">
        <v>6341548</v>
      </c>
      <c r="Y25" s="8">
        <v>23597</v>
      </c>
      <c r="Z25" s="2">
        <v>0.37</v>
      </c>
      <c r="AA25" s="6">
        <v>6341548</v>
      </c>
    </row>
    <row r="26" spans="1:27" ht="12.75">
      <c r="A26" s="25" t="s">
        <v>50</v>
      </c>
      <c r="B26" s="24"/>
      <c r="C26" s="6">
        <v>166255893</v>
      </c>
      <c r="D26" s="6"/>
      <c r="E26" s="7">
        <v>168789000</v>
      </c>
      <c r="F26" s="8">
        <v>168789000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168789000</v>
      </c>
      <c r="Y26" s="8">
        <v>-168789000</v>
      </c>
      <c r="Z26" s="2">
        <v>-100</v>
      </c>
      <c r="AA26" s="6">
        <v>168789000</v>
      </c>
    </row>
    <row r="27" spans="1:27" ht="12.75">
      <c r="A27" s="25" t="s">
        <v>51</v>
      </c>
      <c r="B27" s="24"/>
      <c r="C27" s="6">
        <v>70469052</v>
      </c>
      <c r="D27" s="6"/>
      <c r="E27" s="7">
        <v>58644036</v>
      </c>
      <c r="F27" s="8">
        <v>58644036</v>
      </c>
      <c r="G27" s="8"/>
      <c r="H27" s="8"/>
      <c r="I27" s="8">
        <v>15811752</v>
      </c>
      <c r="J27" s="8">
        <v>15811752</v>
      </c>
      <c r="K27" s="8"/>
      <c r="L27" s="8"/>
      <c r="M27" s="8"/>
      <c r="N27" s="8"/>
      <c r="O27" s="8"/>
      <c r="P27" s="8">
        <v>22226448</v>
      </c>
      <c r="Q27" s="8"/>
      <c r="R27" s="8">
        <v>22226448</v>
      </c>
      <c r="S27" s="8">
        <v>11210443</v>
      </c>
      <c r="T27" s="8">
        <v>9669035</v>
      </c>
      <c r="U27" s="8"/>
      <c r="V27" s="8">
        <v>20879478</v>
      </c>
      <c r="W27" s="8">
        <v>58917678</v>
      </c>
      <c r="X27" s="8">
        <v>58644036</v>
      </c>
      <c r="Y27" s="8">
        <v>273642</v>
      </c>
      <c r="Z27" s="2">
        <v>0.47</v>
      </c>
      <c r="AA27" s="6">
        <v>58644036</v>
      </c>
    </row>
    <row r="28" spans="1:27" ht="12.75">
      <c r="A28" s="25" t="s">
        <v>52</v>
      </c>
      <c r="B28" s="24"/>
      <c r="C28" s="6">
        <v>4547435</v>
      </c>
      <c r="D28" s="6"/>
      <c r="E28" s="7">
        <v>230575</v>
      </c>
      <c r="F28" s="8">
        <v>11</v>
      </c>
      <c r="G28" s="8"/>
      <c r="H28" s="8">
        <v>12238</v>
      </c>
      <c r="I28" s="8">
        <v>10</v>
      </c>
      <c r="J28" s="8">
        <v>12248</v>
      </c>
      <c r="K28" s="8">
        <v>20881</v>
      </c>
      <c r="L28" s="8">
        <v>2329</v>
      </c>
      <c r="M28" s="8"/>
      <c r="N28" s="8">
        <v>23210</v>
      </c>
      <c r="O28" s="8">
        <v>69</v>
      </c>
      <c r="P28" s="8">
        <v>2611</v>
      </c>
      <c r="Q28" s="8">
        <v>-38130</v>
      </c>
      <c r="R28" s="8">
        <v>-35450</v>
      </c>
      <c r="S28" s="8"/>
      <c r="T28" s="8"/>
      <c r="U28" s="8"/>
      <c r="V28" s="8"/>
      <c r="W28" s="8">
        <v>8</v>
      </c>
      <c r="X28" s="8">
        <v>11</v>
      </c>
      <c r="Y28" s="8">
        <v>-3</v>
      </c>
      <c r="Z28" s="2">
        <v>-27.27</v>
      </c>
      <c r="AA28" s="6">
        <v>11</v>
      </c>
    </row>
    <row r="29" spans="1:27" ht="12.75">
      <c r="A29" s="25" t="s">
        <v>53</v>
      </c>
      <c r="B29" s="24"/>
      <c r="C29" s="6"/>
      <c r="D29" s="6"/>
      <c r="E29" s="7"/>
      <c r="F29" s="8">
        <v>130952768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387422</v>
      </c>
      <c r="R29" s="8">
        <v>387422</v>
      </c>
      <c r="S29" s="8"/>
      <c r="T29" s="8">
        <v>2007</v>
      </c>
      <c r="U29" s="8"/>
      <c r="V29" s="8">
        <v>2007</v>
      </c>
      <c r="W29" s="8">
        <v>389429</v>
      </c>
      <c r="X29" s="8">
        <v>130952768</v>
      </c>
      <c r="Y29" s="8">
        <v>-130563339</v>
      </c>
      <c r="Z29" s="2">
        <v>-99.7</v>
      </c>
      <c r="AA29" s="6">
        <v>130952768</v>
      </c>
    </row>
    <row r="30" spans="1:27" ht="12.75">
      <c r="A30" s="25" t="s">
        <v>54</v>
      </c>
      <c r="B30" s="24"/>
      <c r="C30" s="6">
        <v>14128371</v>
      </c>
      <c r="D30" s="6"/>
      <c r="E30" s="7">
        <v>9163997</v>
      </c>
      <c r="F30" s="8">
        <v>16545571</v>
      </c>
      <c r="G30" s="8">
        <v>64226</v>
      </c>
      <c r="H30" s="8">
        <v>124610</v>
      </c>
      <c r="I30" s="8">
        <v>353593</v>
      </c>
      <c r="J30" s="8">
        <v>542429</v>
      </c>
      <c r="K30" s="8">
        <v>6445</v>
      </c>
      <c r="L30" s="8">
        <v>1080</v>
      </c>
      <c r="M30" s="8"/>
      <c r="N30" s="8">
        <v>7525</v>
      </c>
      <c r="O30" s="8">
        <v>3086974</v>
      </c>
      <c r="P30" s="8">
        <v>1212502</v>
      </c>
      <c r="Q30" s="8">
        <v>1997207</v>
      </c>
      <c r="R30" s="8">
        <v>6296683</v>
      </c>
      <c r="S30" s="8"/>
      <c r="T30" s="8">
        <v>1453837</v>
      </c>
      <c r="U30" s="8">
        <v>3323313</v>
      </c>
      <c r="V30" s="8">
        <v>4777150</v>
      </c>
      <c r="W30" s="8">
        <v>11623787</v>
      </c>
      <c r="X30" s="8">
        <v>16545571</v>
      </c>
      <c r="Y30" s="8">
        <v>-4921784</v>
      </c>
      <c r="Z30" s="2">
        <v>-29.75</v>
      </c>
      <c r="AA30" s="6">
        <v>16545571</v>
      </c>
    </row>
    <row r="31" spans="1:27" ht="12.75">
      <c r="A31" s="25" t="s">
        <v>55</v>
      </c>
      <c r="B31" s="24"/>
      <c r="C31" s="6">
        <v>69717186</v>
      </c>
      <c r="D31" s="6"/>
      <c r="E31" s="7">
        <v>58874772</v>
      </c>
      <c r="F31" s="8">
        <v>79254849</v>
      </c>
      <c r="G31" s="8">
        <v>1025172</v>
      </c>
      <c r="H31" s="8">
        <v>5455707</v>
      </c>
      <c r="I31" s="8">
        <v>3256839</v>
      </c>
      <c r="J31" s="8">
        <v>9737718</v>
      </c>
      <c r="K31" s="8">
        <v>1862614</v>
      </c>
      <c r="L31" s="8">
        <v>6633575</v>
      </c>
      <c r="M31" s="8">
        <v>7308445</v>
      </c>
      <c r="N31" s="8">
        <v>15804634</v>
      </c>
      <c r="O31" s="8">
        <v>2532795</v>
      </c>
      <c r="P31" s="8">
        <v>5271607</v>
      </c>
      <c r="Q31" s="8">
        <v>3307739</v>
      </c>
      <c r="R31" s="8">
        <v>11112141</v>
      </c>
      <c r="S31" s="8">
        <v>674407</v>
      </c>
      <c r="T31" s="8">
        <v>1883165</v>
      </c>
      <c r="U31" s="8">
        <v>19047602</v>
      </c>
      <c r="V31" s="8">
        <v>21605174</v>
      </c>
      <c r="W31" s="8">
        <v>58259667</v>
      </c>
      <c r="X31" s="8">
        <v>79254849</v>
      </c>
      <c r="Y31" s="8">
        <v>-20995182</v>
      </c>
      <c r="Z31" s="2">
        <v>-26.49</v>
      </c>
      <c r="AA31" s="6">
        <v>79254849</v>
      </c>
    </row>
    <row r="32" spans="1:27" ht="12.75">
      <c r="A32" s="25" t="s">
        <v>43</v>
      </c>
      <c r="B32" s="24"/>
      <c r="C32" s="6">
        <v>619078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152915</v>
      </c>
      <c r="Q32" s="8">
        <v>-152915</v>
      </c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134042063</v>
      </c>
      <c r="D33" s="6"/>
      <c r="E33" s="7">
        <v>83704772</v>
      </c>
      <c r="F33" s="8">
        <v>97368426</v>
      </c>
      <c r="G33" s="8">
        <v>-406639</v>
      </c>
      <c r="H33" s="8">
        <v>3016395</v>
      </c>
      <c r="I33" s="8">
        <v>14153804</v>
      </c>
      <c r="J33" s="8">
        <v>16763560</v>
      </c>
      <c r="K33" s="8">
        <v>8885298</v>
      </c>
      <c r="L33" s="8">
        <v>10609482</v>
      </c>
      <c r="M33" s="8">
        <v>4409931</v>
      </c>
      <c r="N33" s="8">
        <v>23904711</v>
      </c>
      <c r="O33" s="8">
        <v>18344039</v>
      </c>
      <c r="P33" s="8">
        <v>4601150</v>
      </c>
      <c r="Q33" s="8">
        <v>7522000</v>
      </c>
      <c r="R33" s="8">
        <v>30467189</v>
      </c>
      <c r="S33" s="8">
        <v>797158</v>
      </c>
      <c r="T33" s="8">
        <v>2779611</v>
      </c>
      <c r="U33" s="8">
        <v>20131544</v>
      </c>
      <c r="V33" s="8">
        <v>23708313</v>
      </c>
      <c r="W33" s="8">
        <v>94843773</v>
      </c>
      <c r="X33" s="8">
        <v>97368426</v>
      </c>
      <c r="Y33" s="8">
        <v>-2524653</v>
      </c>
      <c r="Z33" s="2">
        <v>-2.59</v>
      </c>
      <c r="AA33" s="6">
        <v>97368426</v>
      </c>
    </row>
    <row r="34" spans="1:27" ht="12.75">
      <c r="A34" s="23" t="s">
        <v>57</v>
      </c>
      <c r="B34" s="29"/>
      <c r="C34" s="6">
        <v>62043882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140148</v>
      </c>
      <c r="U34" s="8"/>
      <c r="V34" s="8">
        <v>140148</v>
      </c>
      <c r="W34" s="8">
        <v>140148</v>
      </c>
      <c r="X34" s="8"/>
      <c r="Y34" s="8">
        <v>140148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807963626</v>
      </c>
      <c r="D35" s="33">
        <f>SUM(D24:D34)</f>
        <v>0</v>
      </c>
      <c r="E35" s="34">
        <f t="shared" si="1"/>
        <v>678246561</v>
      </c>
      <c r="F35" s="35">
        <f t="shared" si="1"/>
        <v>865312694</v>
      </c>
      <c r="G35" s="35">
        <f t="shared" si="1"/>
        <v>689585</v>
      </c>
      <c r="H35" s="35">
        <f t="shared" si="1"/>
        <v>8614961</v>
      </c>
      <c r="I35" s="35">
        <f t="shared" si="1"/>
        <v>71880081</v>
      </c>
      <c r="J35" s="35">
        <f t="shared" si="1"/>
        <v>81184627</v>
      </c>
      <c r="K35" s="35">
        <f t="shared" si="1"/>
        <v>10775238</v>
      </c>
      <c r="L35" s="35">
        <f t="shared" si="1"/>
        <v>117392125</v>
      </c>
      <c r="M35" s="35">
        <f t="shared" si="1"/>
        <v>11886856</v>
      </c>
      <c r="N35" s="35">
        <f t="shared" si="1"/>
        <v>140054219</v>
      </c>
      <c r="O35" s="35">
        <f t="shared" si="1"/>
        <v>23969249</v>
      </c>
      <c r="P35" s="35">
        <f t="shared" si="1"/>
        <v>33855780</v>
      </c>
      <c r="Q35" s="35">
        <f t="shared" si="1"/>
        <v>119026088</v>
      </c>
      <c r="R35" s="35">
        <f t="shared" si="1"/>
        <v>176851117</v>
      </c>
      <c r="S35" s="35">
        <f t="shared" si="1"/>
        <v>36938482</v>
      </c>
      <c r="T35" s="35">
        <f t="shared" si="1"/>
        <v>43997153</v>
      </c>
      <c r="U35" s="35">
        <f t="shared" si="1"/>
        <v>58582595</v>
      </c>
      <c r="V35" s="35">
        <f t="shared" si="1"/>
        <v>139518230</v>
      </c>
      <c r="W35" s="35">
        <f t="shared" si="1"/>
        <v>537608193</v>
      </c>
      <c r="X35" s="35">
        <f t="shared" si="1"/>
        <v>865312694</v>
      </c>
      <c r="Y35" s="35">
        <f t="shared" si="1"/>
        <v>-327704501</v>
      </c>
      <c r="Z35" s="36">
        <f>+IF(X35&lt;&gt;0,+(Y35/X35)*100,0)</f>
        <v>-37.871223116484174</v>
      </c>
      <c r="AA35" s="33">
        <f>SUM(AA24:AA34)</f>
        <v>865312694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-78625967</v>
      </c>
      <c r="D37" s="46">
        <f>+D21-D35</f>
        <v>0</v>
      </c>
      <c r="E37" s="47">
        <f t="shared" si="2"/>
        <v>90666265</v>
      </c>
      <c r="F37" s="48">
        <f t="shared" si="2"/>
        <v>-30422585</v>
      </c>
      <c r="G37" s="48">
        <f t="shared" si="2"/>
        <v>209232003</v>
      </c>
      <c r="H37" s="48">
        <f t="shared" si="2"/>
        <v>16563127</v>
      </c>
      <c r="I37" s="48">
        <f t="shared" si="2"/>
        <v>-47147736</v>
      </c>
      <c r="J37" s="48">
        <f t="shared" si="2"/>
        <v>178647394</v>
      </c>
      <c r="K37" s="48">
        <f t="shared" si="2"/>
        <v>13753354</v>
      </c>
      <c r="L37" s="48">
        <f t="shared" si="2"/>
        <v>-89598857</v>
      </c>
      <c r="M37" s="48">
        <f t="shared" si="2"/>
        <v>165959307</v>
      </c>
      <c r="N37" s="48">
        <f t="shared" si="2"/>
        <v>90113804</v>
      </c>
      <c r="O37" s="48">
        <f t="shared" si="2"/>
        <v>-14245765</v>
      </c>
      <c r="P37" s="48">
        <f t="shared" si="2"/>
        <v>45441282</v>
      </c>
      <c r="Q37" s="48">
        <f t="shared" si="2"/>
        <v>12893814</v>
      </c>
      <c r="R37" s="48">
        <f t="shared" si="2"/>
        <v>44089331</v>
      </c>
      <c r="S37" s="48">
        <f t="shared" si="2"/>
        <v>-9854005</v>
      </c>
      <c r="T37" s="48">
        <f t="shared" si="2"/>
        <v>-17129504</v>
      </c>
      <c r="U37" s="48">
        <f t="shared" si="2"/>
        <v>-57967480</v>
      </c>
      <c r="V37" s="48">
        <f t="shared" si="2"/>
        <v>-84950989</v>
      </c>
      <c r="W37" s="48">
        <f t="shared" si="2"/>
        <v>227899540</v>
      </c>
      <c r="X37" s="48">
        <f>IF(F21=F35,0,X21-X35)</f>
        <v>-30422585</v>
      </c>
      <c r="Y37" s="48">
        <f t="shared" si="2"/>
        <v>258322125</v>
      </c>
      <c r="Z37" s="49">
        <f>+IF(X37&lt;&gt;0,+(Y37/X37)*100,0)</f>
        <v>-849.1130027247848</v>
      </c>
      <c r="AA37" s="46">
        <f>+AA21-AA35</f>
        <v>-30422585</v>
      </c>
    </row>
    <row r="38" spans="1:27" ht="22.5" customHeight="1">
      <c r="A38" s="50" t="s">
        <v>60</v>
      </c>
      <c r="B38" s="29"/>
      <c r="C38" s="6">
        <v>309474903</v>
      </c>
      <c r="D38" s="6"/>
      <c r="E38" s="7"/>
      <c r="F38" s="8">
        <v>296937000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296937000</v>
      </c>
      <c r="Y38" s="8">
        <v>-296937000</v>
      </c>
      <c r="Z38" s="2">
        <v>-100</v>
      </c>
      <c r="AA38" s="6">
        <v>296937000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230848936</v>
      </c>
      <c r="D41" s="56">
        <f>SUM(D37:D40)</f>
        <v>0</v>
      </c>
      <c r="E41" s="57">
        <f t="shared" si="3"/>
        <v>90666265</v>
      </c>
      <c r="F41" s="58">
        <f t="shared" si="3"/>
        <v>266514415</v>
      </c>
      <c r="G41" s="58">
        <f t="shared" si="3"/>
        <v>209232003</v>
      </c>
      <c r="H41" s="58">
        <f t="shared" si="3"/>
        <v>16563127</v>
      </c>
      <c r="I41" s="58">
        <f t="shared" si="3"/>
        <v>-47147736</v>
      </c>
      <c r="J41" s="58">
        <f t="shared" si="3"/>
        <v>178647394</v>
      </c>
      <c r="K41" s="58">
        <f t="shared" si="3"/>
        <v>13753354</v>
      </c>
      <c r="L41" s="58">
        <f t="shared" si="3"/>
        <v>-89598857</v>
      </c>
      <c r="M41" s="58">
        <f t="shared" si="3"/>
        <v>165959307</v>
      </c>
      <c r="N41" s="58">
        <f t="shared" si="3"/>
        <v>90113804</v>
      </c>
      <c r="O41" s="58">
        <f t="shared" si="3"/>
        <v>-14245765</v>
      </c>
      <c r="P41" s="58">
        <f t="shared" si="3"/>
        <v>45441282</v>
      </c>
      <c r="Q41" s="58">
        <f t="shared" si="3"/>
        <v>12893814</v>
      </c>
      <c r="R41" s="58">
        <f t="shared" si="3"/>
        <v>44089331</v>
      </c>
      <c r="S41" s="58">
        <f t="shared" si="3"/>
        <v>-9854005</v>
      </c>
      <c r="T41" s="58">
        <f t="shared" si="3"/>
        <v>-17129504</v>
      </c>
      <c r="U41" s="58">
        <f t="shared" si="3"/>
        <v>-57967480</v>
      </c>
      <c r="V41" s="58">
        <f t="shared" si="3"/>
        <v>-84950989</v>
      </c>
      <c r="W41" s="58">
        <f t="shared" si="3"/>
        <v>227899540</v>
      </c>
      <c r="X41" s="58">
        <f t="shared" si="3"/>
        <v>266514415</v>
      </c>
      <c r="Y41" s="58">
        <f t="shared" si="3"/>
        <v>-38614875</v>
      </c>
      <c r="Z41" s="59">
        <f>+IF(X41&lt;&gt;0,+(Y41/X41)*100,0)</f>
        <v>-14.488850443605461</v>
      </c>
      <c r="AA41" s="56">
        <f>SUM(AA37:AA40)</f>
        <v>266514415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230848936</v>
      </c>
      <c r="D43" s="64">
        <f>+D41-D42</f>
        <v>0</v>
      </c>
      <c r="E43" s="65">
        <f t="shared" si="4"/>
        <v>90666265</v>
      </c>
      <c r="F43" s="66">
        <f t="shared" si="4"/>
        <v>266514415</v>
      </c>
      <c r="G43" s="66">
        <f t="shared" si="4"/>
        <v>209232003</v>
      </c>
      <c r="H43" s="66">
        <f t="shared" si="4"/>
        <v>16563127</v>
      </c>
      <c r="I43" s="66">
        <f t="shared" si="4"/>
        <v>-47147736</v>
      </c>
      <c r="J43" s="66">
        <f t="shared" si="4"/>
        <v>178647394</v>
      </c>
      <c r="K43" s="66">
        <f t="shared" si="4"/>
        <v>13753354</v>
      </c>
      <c r="L43" s="66">
        <f t="shared" si="4"/>
        <v>-89598857</v>
      </c>
      <c r="M43" s="66">
        <f t="shared" si="4"/>
        <v>165959307</v>
      </c>
      <c r="N43" s="66">
        <f t="shared" si="4"/>
        <v>90113804</v>
      </c>
      <c r="O43" s="66">
        <f t="shared" si="4"/>
        <v>-14245765</v>
      </c>
      <c r="P43" s="66">
        <f t="shared" si="4"/>
        <v>45441282</v>
      </c>
      <c r="Q43" s="66">
        <f t="shared" si="4"/>
        <v>12893814</v>
      </c>
      <c r="R43" s="66">
        <f t="shared" si="4"/>
        <v>44089331</v>
      </c>
      <c r="S43" s="66">
        <f t="shared" si="4"/>
        <v>-9854005</v>
      </c>
      <c r="T43" s="66">
        <f t="shared" si="4"/>
        <v>-17129504</v>
      </c>
      <c r="U43" s="66">
        <f t="shared" si="4"/>
        <v>-57967480</v>
      </c>
      <c r="V43" s="66">
        <f t="shared" si="4"/>
        <v>-84950989</v>
      </c>
      <c r="W43" s="66">
        <f t="shared" si="4"/>
        <v>227899540</v>
      </c>
      <c r="X43" s="66">
        <f t="shared" si="4"/>
        <v>266514415</v>
      </c>
      <c r="Y43" s="66">
        <f t="shared" si="4"/>
        <v>-38614875</v>
      </c>
      <c r="Z43" s="67">
        <f>+IF(X43&lt;&gt;0,+(Y43/X43)*100,0)</f>
        <v>-14.488850443605461</v>
      </c>
      <c r="AA43" s="64">
        <f>+AA41-AA42</f>
        <v>266514415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230848936</v>
      </c>
      <c r="D45" s="56">
        <f>SUM(D43:D44)</f>
        <v>0</v>
      </c>
      <c r="E45" s="57">
        <f t="shared" si="5"/>
        <v>90666265</v>
      </c>
      <c r="F45" s="58">
        <f t="shared" si="5"/>
        <v>266514415</v>
      </c>
      <c r="G45" s="58">
        <f t="shared" si="5"/>
        <v>209232003</v>
      </c>
      <c r="H45" s="58">
        <f t="shared" si="5"/>
        <v>16563127</v>
      </c>
      <c r="I45" s="58">
        <f t="shared" si="5"/>
        <v>-47147736</v>
      </c>
      <c r="J45" s="58">
        <f t="shared" si="5"/>
        <v>178647394</v>
      </c>
      <c r="K45" s="58">
        <f t="shared" si="5"/>
        <v>13753354</v>
      </c>
      <c r="L45" s="58">
        <f t="shared" si="5"/>
        <v>-89598857</v>
      </c>
      <c r="M45" s="58">
        <f t="shared" si="5"/>
        <v>165959307</v>
      </c>
      <c r="N45" s="58">
        <f t="shared" si="5"/>
        <v>90113804</v>
      </c>
      <c r="O45" s="58">
        <f t="shared" si="5"/>
        <v>-14245765</v>
      </c>
      <c r="P45" s="58">
        <f t="shared" si="5"/>
        <v>45441282</v>
      </c>
      <c r="Q45" s="58">
        <f t="shared" si="5"/>
        <v>12893814</v>
      </c>
      <c r="R45" s="58">
        <f t="shared" si="5"/>
        <v>44089331</v>
      </c>
      <c r="S45" s="58">
        <f t="shared" si="5"/>
        <v>-9854005</v>
      </c>
      <c r="T45" s="58">
        <f t="shared" si="5"/>
        <v>-17129504</v>
      </c>
      <c r="U45" s="58">
        <f t="shared" si="5"/>
        <v>-57967480</v>
      </c>
      <c r="V45" s="58">
        <f t="shared" si="5"/>
        <v>-84950989</v>
      </c>
      <c r="W45" s="58">
        <f t="shared" si="5"/>
        <v>227899540</v>
      </c>
      <c r="X45" s="58">
        <f t="shared" si="5"/>
        <v>266514415</v>
      </c>
      <c r="Y45" s="58">
        <f t="shared" si="5"/>
        <v>-38614875</v>
      </c>
      <c r="Z45" s="59">
        <f>+IF(X45&lt;&gt;0,+(Y45/X45)*100,0)</f>
        <v>-14.488850443605461</v>
      </c>
      <c r="AA45" s="56">
        <f>SUM(AA43:AA44)</f>
        <v>266514415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230848936</v>
      </c>
      <c r="D47" s="71">
        <f>SUM(D45:D46)</f>
        <v>0</v>
      </c>
      <c r="E47" s="72">
        <f t="shared" si="6"/>
        <v>90666265</v>
      </c>
      <c r="F47" s="73">
        <f t="shared" si="6"/>
        <v>266514415</v>
      </c>
      <c r="G47" s="73">
        <f t="shared" si="6"/>
        <v>209232003</v>
      </c>
      <c r="H47" s="74">
        <f t="shared" si="6"/>
        <v>16563127</v>
      </c>
      <c r="I47" s="74">
        <f t="shared" si="6"/>
        <v>-47147736</v>
      </c>
      <c r="J47" s="74">
        <f t="shared" si="6"/>
        <v>178647394</v>
      </c>
      <c r="K47" s="74">
        <f t="shared" si="6"/>
        <v>13753354</v>
      </c>
      <c r="L47" s="74">
        <f t="shared" si="6"/>
        <v>-89598857</v>
      </c>
      <c r="M47" s="73">
        <f t="shared" si="6"/>
        <v>165959307</v>
      </c>
      <c r="N47" s="73">
        <f t="shared" si="6"/>
        <v>90113804</v>
      </c>
      <c r="O47" s="74">
        <f t="shared" si="6"/>
        <v>-14245765</v>
      </c>
      <c r="P47" s="74">
        <f t="shared" si="6"/>
        <v>45441282</v>
      </c>
      <c r="Q47" s="74">
        <f t="shared" si="6"/>
        <v>12893814</v>
      </c>
      <c r="R47" s="74">
        <f t="shared" si="6"/>
        <v>44089331</v>
      </c>
      <c r="S47" s="74">
        <f t="shared" si="6"/>
        <v>-9854005</v>
      </c>
      <c r="T47" s="73">
        <f t="shared" si="6"/>
        <v>-17129504</v>
      </c>
      <c r="U47" s="73">
        <f t="shared" si="6"/>
        <v>-57967480</v>
      </c>
      <c r="V47" s="74">
        <f t="shared" si="6"/>
        <v>-84950989</v>
      </c>
      <c r="W47" s="74">
        <f t="shared" si="6"/>
        <v>227899540</v>
      </c>
      <c r="X47" s="74">
        <f t="shared" si="6"/>
        <v>266514415</v>
      </c>
      <c r="Y47" s="74">
        <f t="shared" si="6"/>
        <v>-38614875</v>
      </c>
      <c r="Z47" s="75">
        <f>+IF(X47&lt;&gt;0,+(Y47/X47)*100,0)</f>
        <v>-14.488850443605461</v>
      </c>
      <c r="AA47" s="76">
        <f>SUM(AA45:AA46)</f>
        <v>266514415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-75100256</v>
      </c>
      <c r="D5" s="6"/>
      <c r="E5" s="7">
        <v>8200000000</v>
      </c>
      <c r="F5" s="8">
        <v>8325950000</v>
      </c>
      <c r="G5" s="8">
        <v>715271611</v>
      </c>
      <c r="H5" s="8">
        <v>673080133</v>
      </c>
      <c r="I5" s="8">
        <v>1340122578</v>
      </c>
      <c r="J5" s="8">
        <v>2728474322</v>
      </c>
      <c r="K5" s="8">
        <v>697001068</v>
      </c>
      <c r="L5" s="8"/>
      <c r="M5" s="8">
        <v>606342262</v>
      </c>
      <c r="N5" s="8">
        <v>1303343330</v>
      </c>
      <c r="O5" s="8">
        <v>693818596</v>
      </c>
      <c r="P5" s="8">
        <v>693926031</v>
      </c>
      <c r="Q5" s="8">
        <v>714469397</v>
      </c>
      <c r="R5" s="8">
        <v>2102214024</v>
      </c>
      <c r="S5" s="8">
        <v>737985247</v>
      </c>
      <c r="T5" s="8">
        <v>635377169</v>
      </c>
      <c r="U5" s="8">
        <v>637046219</v>
      </c>
      <c r="V5" s="8">
        <v>2010408635</v>
      </c>
      <c r="W5" s="8">
        <v>8144440311</v>
      </c>
      <c r="X5" s="8">
        <v>8325950000</v>
      </c>
      <c r="Y5" s="8">
        <v>-181509689</v>
      </c>
      <c r="Z5" s="2">
        <v>-2.18</v>
      </c>
      <c r="AA5" s="6">
        <v>8325950000</v>
      </c>
    </row>
    <row r="6" spans="1:27" ht="12.75">
      <c r="A6" s="23" t="s">
        <v>32</v>
      </c>
      <c r="B6" s="24"/>
      <c r="C6" s="6"/>
      <c r="D6" s="6"/>
      <c r="E6" s="7">
        <v>14572306150</v>
      </c>
      <c r="F6" s="8">
        <v>14572306150</v>
      </c>
      <c r="G6" s="8">
        <v>1245537675</v>
      </c>
      <c r="H6" s="8">
        <v>1207106298</v>
      </c>
      <c r="I6" s="8">
        <v>1528649447</v>
      </c>
      <c r="J6" s="8">
        <v>3981293420</v>
      </c>
      <c r="K6" s="8">
        <v>837955905</v>
      </c>
      <c r="L6" s="8"/>
      <c r="M6" s="8">
        <v>1093961220</v>
      </c>
      <c r="N6" s="8">
        <v>1931917125</v>
      </c>
      <c r="O6" s="8">
        <v>1135106368</v>
      </c>
      <c r="P6" s="8">
        <v>1085299961</v>
      </c>
      <c r="Q6" s="8">
        <v>1202348061</v>
      </c>
      <c r="R6" s="8">
        <v>3422754390</v>
      </c>
      <c r="S6" s="8">
        <v>1173188578</v>
      </c>
      <c r="T6" s="8">
        <v>922008171</v>
      </c>
      <c r="U6" s="8">
        <v>1022079143</v>
      </c>
      <c r="V6" s="8">
        <v>3117275892</v>
      </c>
      <c r="W6" s="8">
        <v>12453240827</v>
      </c>
      <c r="X6" s="8">
        <v>14572306150</v>
      </c>
      <c r="Y6" s="8">
        <v>-2119065323</v>
      </c>
      <c r="Z6" s="2">
        <v>-14.54</v>
      </c>
      <c r="AA6" s="6">
        <v>14572306150</v>
      </c>
    </row>
    <row r="7" spans="1:27" ht="12.75">
      <c r="A7" s="25" t="s">
        <v>33</v>
      </c>
      <c r="B7" s="24"/>
      <c r="C7" s="6"/>
      <c r="D7" s="6"/>
      <c r="E7" s="7">
        <v>5099036490</v>
      </c>
      <c r="F7" s="8">
        <v>5099036490</v>
      </c>
      <c r="G7" s="8">
        <v>402888830</v>
      </c>
      <c r="H7" s="8">
        <v>286501226</v>
      </c>
      <c r="I7" s="8">
        <v>405163084</v>
      </c>
      <c r="J7" s="8">
        <v>1094553140</v>
      </c>
      <c r="K7" s="8">
        <v>408880375</v>
      </c>
      <c r="L7" s="8"/>
      <c r="M7" s="8">
        <v>381717731</v>
      </c>
      <c r="N7" s="8">
        <v>790598106</v>
      </c>
      <c r="O7" s="8">
        <v>419792874</v>
      </c>
      <c r="P7" s="8">
        <v>404425647</v>
      </c>
      <c r="Q7" s="8">
        <v>458309013</v>
      </c>
      <c r="R7" s="8">
        <v>1282527534</v>
      </c>
      <c r="S7" s="8">
        <v>444271037</v>
      </c>
      <c r="T7" s="8">
        <v>439038967</v>
      </c>
      <c r="U7" s="8">
        <v>435596822</v>
      </c>
      <c r="V7" s="8">
        <v>1318906826</v>
      </c>
      <c r="W7" s="8">
        <v>4486585606</v>
      </c>
      <c r="X7" s="8">
        <v>5099036490</v>
      </c>
      <c r="Y7" s="8">
        <v>-612450884</v>
      </c>
      <c r="Z7" s="2">
        <v>-12.01</v>
      </c>
      <c r="AA7" s="6">
        <v>5099036490</v>
      </c>
    </row>
    <row r="8" spans="1:27" ht="12.75">
      <c r="A8" s="25" t="s">
        <v>34</v>
      </c>
      <c r="B8" s="24"/>
      <c r="C8" s="6"/>
      <c r="D8" s="6"/>
      <c r="E8" s="7">
        <v>1243249900</v>
      </c>
      <c r="F8" s="8">
        <v>1243249900</v>
      </c>
      <c r="G8" s="8">
        <v>89870800</v>
      </c>
      <c r="H8" s="8">
        <v>67521716</v>
      </c>
      <c r="I8" s="8">
        <v>64487359</v>
      </c>
      <c r="J8" s="8">
        <v>221879875</v>
      </c>
      <c r="K8" s="8">
        <v>82824871</v>
      </c>
      <c r="L8" s="8"/>
      <c r="M8" s="8">
        <v>42723962</v>
      </c>
      <c r="N8" s="8">
        <v>125548833</v>
      </c>
      <c r="O8" s="8">
        <v>67157732</v>
      </c>
      <c r="P8" s="8">
        <v>110803013</v>
      </c>
      <c r="Q8" s="8">
        <v>-1876384</v>
      </c>
      <c r="R8" s="8">
        <v>176084361</v>
      </c>
      <c r="S8" s="8">
        <v>81542901</v>
      </c>
      <c r="T8" s="8">
        <v>68724822</v>
      </c>
      <c r="U8" s="8">
        <v>98456515</v>
      </c>
      <c r="V8" s="8">
        <v>248724238</v>
      </c>
      <c r="W8" s="8">
        <v>772237307</v>
      </c>
      <c r="X8" s="8">
        <v>1243249900</v>
      </c>
      <c r="Y8" s="8">
        <v>-471012593</v>
      </c>
      <c r="Z8" s="2">
        <v>-37.89</v>
      </c>
      <c r="AA8" s="6">
        <v>1243249900</v>
      </c>
    </row>
    <row r="9" spans="1:27" ht="12.75">
      <c r="A9" s="25" t="s">
        <v>35</v>
      </c>
      <c r="B9" s="24"/>
      <c r="C9" s="6"/>
      <c r="D9" s="6"/>
      <c r="E9" s="7">
        <v>837184200</v>
      </c>
      <c r="F9" s="8">
        <v>837184200</v>
      </c>
      <c r="G9" s="8">
        <v>59090073</v>
      </c>
      <c r="H9" s="8">
        <v>67388303</v>
      </c>
      <c r="I9" s="8">
        <v>63827476</v>
      </c>
      <c r="J9" s="8">
        <v>190305852</v>
      </c>
      <c r="K9" s="8">
        <v>60802223</v>
      </c>
      <c r="L9" s="8"/>
      <c r="M9" s="8">
        <v>78337647</v>
      </c>
      <c r="N9" s="8">
        <v>139139870</v>
      </c>
      <c r="O9" s="8">
        <v>58792965</v>
      </c>
      <c r="P9" s="8">
        <v>54870046</v>
      </c>
      <c r="Q9" s="8">
        <v>73361857</v>
      </c>
      <c r="R9" s="8">
        <v>187024868</v>
      </c>
      <c r="S9" s="8">
        <v>57663259</v>
      </c>
      <c r="T9" s="8">
        <v>56137562</v>
      </c>
      <c r="U9" s="8">
        <v>57892448</v>
      </c>
      <c r="V9" s="8">
        <v>171693269</v>
      </c>
      <c r="W9" s="8">
        <v>688163859</v>
      </c>
      <c r="X9" s="8">
        <v>837184200</v>
      </c>
      <c r="Y9" s="8">
        <v>-149020341</v>
      </c>
      <c r="Z9" s="2">
        <v>-17.8</v>
      </c>
      <c r="AA9" s="6">
        <v>837184200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1002728646</v>
      </c>
      <c r="F11" s="8">
        <v>963672614</v>
      </c>
      <c r="G11" s="8">
        <v>93897999</v>
      </c>
      <c r="H11" s="8">
        <v>66245969</v>
      </c>
      <c r="I11" s="8">
        <v>25590364</v>
      </c>
      <c r="J11" s="8">
        <v>185734332</v>
      </c>
      <c r="K11" s="8">
        <v>92290142</v>
      </c>
      <c r="L11" s="8"/>
      <c r="M11" s="8">
        <v>54933141</v>
      </c>
      <c r="N11" s="8">
        <v>147223283</v>
      </c>
      <c r="O11" s="8">
        <v>51280452</v>
      </c>
      <c r="P11" s="8">
        <v>57391012</v>
      </c>
      <c r="Q11" s="8">
        <v>63570305</v>
      </c>
      <c r="R11" s="8">
        <v>172241769</v>
      </c>
      <c r="S11" s="8">
        <v>36836600</v>
      </c>
      <c r="T11" s="8">
        <v>57511134</v>
      </c>
      <c r="U11" s="8">
        <v>39399377</v>
      </c>
      <c r="V11" s="8">
        <v>133747111</v>
      </c>
      <c r="W11" s="8">
        <v>638946495</v>
      </c>
      <c r="X11" s="8">
        <v>963672614</v>
      </c>
      <c r="Y11" s="8">
        <v>-324726119</v>
      </c>
      <c r="Z11" s="2">
        <v>-33.7</v>
      </c>
      <c r="AA11" s="6">
        <v>963672614</v>
      </c>
    </row>
    <row r="12" spans="1:27" ht="12.75">
      <c r="A12" s="25" t="s">
        <v>37</v>
      </c>
      <c r="B12" s="29"/>
      <c r="C12" s="6"/>
      <c r="D12" s="6"/>
      <c r="E12" s="7">
        <v>510323688</v>
      </c>
      <c r="F12" s="8">
        <v>512269963</v>
      </c>
      <c r="G12" s="8">
        <v>49833907</v>
      </c>
      <c r="H12" s="8">
        <v>53354482</v>
      </c>
      <c r="I12" s="8">
        <v>18842094</v>
      </c>
      <c r="J12" s="8">
        <v>122030483</v>
      </c>
      <c r="K12" s="8">
        <v>34951291</v>
      </c>
      <c r="L12" s="8"/>
      <c r="M12" s="8">
        <v>40737912</v>
      </c>
      <c r="N12" s="8">
        <v>75689203</v>
      </c>
      <c r="O12" s="8">
        <v>12391698</v>
      </c>
      <c r="P12" s="8">
        <v>72680504</v>
      </c>
      <c r="Q12" s="8">
        <v>-7966227</v>
      </c>
      <c r="R12" s="8">
        <v>77105975</v>
      </c>
      <c r="S12" s="8">
        <v>1206767</v>
      </c>
      <c r="T12" s="8">
        <v>118875685</v>
      </c>
      <c r="U12" s="8">
        <v>12882173</v>
      </c>
      <c r="V12" s="8">
        <v>132964625</v>
      </c>
      <c r="W12" s="8">
        <v>407790286</v>
      </c>
      <c r="X12" s="8">
        <v>512269960</v>
      </c>
      <c r="Y12" s="8">
        <v>-104479674</v>
      </c>
      <c r="Z12" s="2">
        <v>-20.4</v>
      </c>
      <c r="AA12" s="6">
        <v>512269963</v>
      </c>
    </row>
    <row r="13" spans="1:27" ht="12.75">
      <c r="A13" s="23" t="s">
        <v>38</v>
      </c>
      <c r="B13" s="29"/>
      <c r="C13" s="6">
        <v>69827</v>
      </c>
      <c r="D13" s="6"/>
      <c r="E13" s="7">
        <v>501569260</v>
      </c>
      <c r="F13" s="8">
        <v>501569260</v>
      </c>
      <c r="G13" s="8">
        <v>52919372</v>
      </c>
      <c r="H13" s="8">
        <v>672791560</v>
      </c>
      <c r="I13" s="8">
        <v>-627600224</v>
      </c>
      <c r="J13" s="8">
        <v>98110708</v>
      </c>
      <c r="K13" s="8">
        <v>53931029</v>
      </c>
      <c r="L13" s="8"/>
      <c r="M13" s="8">
        <v>122976127</v>
      </c>
      <c r="N13" s="8">
        <v>176907156</v>
      </c>
      <c r="O13" s="8">
        <v>50417782</v>
      </c>
      <c r="P13" s="8">
        <v>56349003</v>
      </c>
      <c r="Q13" s="8">
        <v>43753719</v>
      </c>
      <c r="R13" s="8">
        <v>150520504</v>
      </c>
      <c r="S13" s="8">
        <v>-6802057</v>
      </c>
      <c r="T13" s="8">
        <v>-580955707</v>
      </c>
      <c r="U13" s="8">
        <v>602121084</v>
      </c>
      <c r="V13" s="8">
        <v>14363320</v>
      </c>
      <c r="W13" s="8">
        <v>439901688</v>
      </c>
      <c r="X13" s="8">
        <v>501569260</v>
      </c>
      <c r="Y13" s="8">
        <v>-61667572</v>
      </c>
      <c r="Z13" s="2">
        <v>-12.29</v>
      </c>
      <c r="AA13" s="6">
        <v>501569260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-19155</v>
      </c>
      <c r="D15" s="6"/>
      <c r="E15" s="7">
        <v>76001199</v>
      </c>
      <c r="F15" s="8">
        <v>75971494</v>
      </c>
      <c r="G15" s="8">
        <v>-41504268</v>
      </c>
      <c r="H15" s="8">
        <v>24814254</v>
      </c>
      <c r="I15" s="8">
        <v>4022582</v>
      </c>
      <c r="J15" s="8">
        <v>-12667432</v>
      </c>
      <c r="K15" s="8">
        <v>3367159</v>
      </c>
      <c r="L15" s="8"/>
      <c r="M15" s="8">
        <v>-459126</v>
      </c>
      <c r="N15" s="8">
        <v>2908033</v>
      </c>
      <c r="O15" s="8">
        <v>2806177</v>
      </c>
      <c r="P15" s="8">
        <v>3112520</v>
      </c>
      <c r="Q15" s="8">
        <v>3268088</v>
      </c>
      <c r="R15" s="8">
        <v>9186785</v>
      </c>
      <c r="S15" s="8">
        <v>18154</v>
      </c>
      <c r="T15" s="8">
        <v>-87056653</v>
      </c>
      <c r="U15" s="8">
        <v>2730287</v>
      </c>
      <c r="V15" s="8">
        <v>-84308212</v>
      </c>
      <c r="W15" s="8">
        <v>-84880826</v>
      </c>
      <c r="X15" s="8">
        <v>75971494</v>
      </c>
      <c r="Y15" s="8">
        <v>-160852320</v>
      </c>
      <c r="Z15" s="2">
        <v>-211.73</v>
      </c>
      <c r="AA15" s="6">
        <v>75971494</v>
      </c>
    </row>
    <row r="16" spans="1:27" ht="12.75">
      <c r="A16" s="23" t="s">
        <v>41</v>
      </c>
      <c r="B16" s="29"/>
      <c r="C16" s="6"/>
      <c r="D16" s="6"/>
      <c r="E16" s="7">
        <v>42827020</v>
      </c>
      <c r="F16" s="8">
        <v>42827020</v>
      </c>
      <c r="G16" s="8">
        <v>698876</v>
      </c>
      <c r="H16" s="8">
        <v>6767779</v>
      </c>
      <c r="I16" s="8">
        <v>3108752</v>
      </c>
      <c r="J16" s="8">
        <v>10575407</v>
      </c>
      <c r="K16" s="8">
        <v>1803297</v>
      </c>
      <c r="L16" s="8"/>
      <c r="M16" s="8">
        <v>3496681</v>
      </c>
      <c r="N16" s="8">
        <v>5299978</v>
      </c>
      <c r="O16" s="8">
        <v>3869404</v>
      </c>
      <c r="P16" s="8">
        <v>4090151</v>
      </c>
      <c r="Q16" s="8">
        <v>3206140</v>
      </c>
      <c r="R16" s="8">
        <v>11165695</v>
      </c>
      <c r="S16" s="8">
        <v>74450</v>
      </c>
      <c r="T16" s="8">
        <v>2841631</v>
      </c>
      <c r="U16" s="8">
        <v>64746330</v>
      </c>
      <c r="V16" s="8">
        <v>67662411</v>
      </c>
      <c r="W16" s="8">
        <v>94703491</v>
      </c>
      <c r="X16" s="8">
        <v>42827020</v>
      </c>
      <c r="Y16" s="8">
        <v>51876471</v>
      </c>
      <c r="Z16" s="2">
        <v>121.13</v>
      </c>
      <c r="AA16" s="6">
        <v>42827020</v>
      </c>
    </row>
    <row r="17" spans="1:27" ht="12.75">
      <c r="A17" s="23" t="s">
        <v>42</v>
      </c>
      <c r="B17" s="29"/>
      <c r="C17" s="6"/>
      <c r="D17" s="6"/>
      <c r="E17" s="7">
        <v>16308200</v>
      </c>
      <c r="F17" s="8">
        <v>16308200</v>
      </c>
      <c r="G17" s="8"/>
      <c r="H17" s="8">
        <v>2213712</v>
      </c>
      <c r="I17" s="8">
        <v>1210951</v>
      </c>
      <c r="J17" s="8">
        <v>3424663</v>
      </c>
      <c r="K17" s="8"/>
      <c r="L17" s="8"/>
      <c r="M17" s="8">
        <v>1100435</v>
      </c>
      <c r="N17" s="8">
        <v>1100435</v>
      </c>
      <c r="O17" s="8">
        <v>1159099</v>
      </c>
      <c r="P17" s="8">
        <v>1354136</v>
      </c>
      <c r="Q17" s="8">
        <v>1159042</v>
      </c>
      <c r="R17" s="8">
        <v>3672277</v>
      </c>
      <c r="S17" s="8"/>
      <c r="T17" s="8">
        <v>1147260</v>
      </c>
      <c r="U17" s="8">
        <v>1115352</v>
      </c>
      <c r="V17" s="8">
        <v>2262612</v>
      </c>
      <c r="W17" s="8">
        <v>10459987</v>
      </c>
      <c r="X17" s="8">
        <v>16308200</v>
      </c>
      <c r="Y17" s="8">
        <v>-5848213</v>
      </c>
      <c r="Z17" s="2">
        <v>-35.86</v>
      </c>
      <c r="AA17" s="6">
        <v>16308200</v>
      </c>
    </row>
    <row r="18" spans="1:27" ht="12.75">
      <c r="A18" s="23" t="s">
        <v>43</v>
      </c>
      <c r="B18" s="29"/>
      <c r="C18" s="6">
        <v>-12194256</v>
      </c>
      <c r="D18" s="6"/>
      <c r="E18" s="7">
        <v>3806606400</v>
      </c>
      <c r="F18" s="8">
        <v>4176212075</v>
      </c>
      <c r="G18" s="8">
        <v>1324289921</v>
      </c>
      <c r="H18" s="8">
        <v>53516150</v>
      </c>
      <c r="I18" s="8">
        <v>-81365276</v>
      </c>
      <c r="J18" s="8">
        <v>1296440795</v>
      </c>
      <c r="K18" s="8">
        <v>40745984</v>
      </c>
      <c r="L18" s="8"/>
      <c r="M18" s="8">
        <v>571032550</v>
      </c>
      <c r="N18" s="8">
        <v>611778534</v>
      </c>
      <c r="O18" s="8">
        <v>179165918</v>
      </c>
      <c r="P18" s="8">
        <v>-104313682</v>
      </c>
      <c r="Q18" s="8">
        <v>701248655</v>
      </c>
      <c r="R18" s="8">
        <v>776100891</v>
      </c>
      <c r="S18" s="8">
        <v>2107170</v>
      </c>
      <c r="T18" s="8">
        <v>140765041</v>
      </c>
      <c r="U18" s="8">
        <v>121487252</v>
      </c>
      <c r="V18" s="8">
        <v>264359463</v>
      </c>
      <c r="W18" s="8">
        <v>2948679683</v>
      </c>
      <c r="X18" s="8">
        <v>4176212075</v>
      </c>
      <c r="Y18" s="8">
        <v>-1227532392</v>
      </c>
      <c r="Z18" s="2">
        <v>-29.39</v>
      </c>
      <c r="AA18" s="6">
        <v>4176212075</v>
      </c>
    </row>
    <row r="19" spans="1:27" ht="12.75">
      <c r="A19" s="23" t="s">
        <v>44</v>
      </c>
      <c r="B19" s="29"/>
      <c r="C19" s="6">
        <v>939336</v>
      </c>
      <c r="D19" s="6"/>
      <c r="E19" s="7">
        <v>3319645229</v>
      </c>
      <c r="F19" s="26">
        <v>3243543254</v>
      </c>
      <c r="G19" s="26">
        <v>34348315</v>
      </c>
      <c r="H19" s="26">
        <v>925334909</v>
      </c>
      <c r="I19" s="26">
        <v>28515085</v>
      </c>
      <c r="J19" s="26">
        <v>988198309</v>
      </c>
      <c r="K19" s="26">
        <v>87521933</v>
      </c>
      <c r="L19" s="26"/>
      <c r="M19" s="26">
        <v>931465479</v>
      </c>
      <c r="N19" s="26">
        <v>1018987412</v>
      </c>
      <c r="O19" s="26">
        <v>69160100</v>
      </c>
      <c r="P19" s="26">
        <v>41269525</v>
      </c>
      <c r="Q19" s="26">
        <v>974498005</v>
      </c>
      <c r="R19" s="26">
        <v>1084927630</v>
      </c>
      <c r="S19" s="26">
        <v>10012369</v>
      </c>
      <c r="T19" s="26">
        <v>9998657</v>
      </c>
      <c r="U19" s="26">
        <v>73311921</v>
      </c>
      <c r="V19" s="26">
        <v>93322947</v>
      </c>
      <c r="W19" s="26">
        <v>3185436298</v>
      </c>
      <c r="X19" s="26">
        <v>3243543250</v>
      </c>
      <c r="Y19" s="26">
        <v>-58106952</v>
      </c>
      <c r="Z19" s="27">
        <v>-1.79</v>
      </c>
      <c r="AA19" s="28">
        <v>3243543254</v>
      </c>
    </row>
    <row r="20" spans="1:27" ht="12.75">
      <c r="A20" s="23" t="s">
        <v>45</v>
      </c>
      <c r="B20" s="29"/>
      <c r="C20" s="6"/>
      <c r="D20" s="6"/>
      <c r="E20" s="7">
        <v>20722100</v>
      </c>
      <c r="F20" s="8">
        <v>20666701</v>
      </c>
      <c r="G20" s="8">
        <v>5849905</v>
      </c>
      <c r="H20" s="8">
        <v>37137</v>
      </c>
      <c r="I20" s="30">
        <v>3202435</v>
      </c>
      <c r="J20" s="8">
        <v>9089477</v>
      </c>
      <c r="K20" s="8">
        <v>-814051</v>
      </c>
      <c r="L20" s="8"/>
      <c r="M20" s="8"/>
      <c r="N20" s="8">
        <v>-814051</v>
      </c>
      <c r="O20" s="8">
        <v>30000</v>
      </c>
      <c r="P20" s="30">
        <v>75561</v>
      </c>
      <c r="Q20" s="8">
        <v>-54221</v>
      </c>
      <c r="R20" s="8">
        <v>51340</v>
      </c>
      <c r="S20" s="8"/>
      <c r="T20" s="8">
        <v>1957</v>
      </c>
      <c r="U20" s="8">
        <v>1936</v>
      </c>
      <c r="V20" s="8">
        <v>3893</v>
      </c>
      <c r="W20" s="30">
        <v>8330659</v>
      </c>
      <c r="X20" s="8">
        <v>20666701</v>
      </c>
      <c r="Y20" s="8">
        <v>-12336042</v>
      </c>
      <c r="Z20" s="2">
        <v>-59.69</v>
      </c>
      <c r="AA20" s="6">
        <v>20666701</v>
      </c>
    </row>
    <row r="21" spans="1:27" ht="24.75" customHeight="1">
      <c r="A21" s="31" t="s">
        <v>46</v>
      </c>
      <c r="B21" s="32"/>
      <c r="C21" s="33">
        <f aca="true" t="shared" si="0" ref="C21:Y21">SUM(C5:C20)</f>
        <v>-86304504</v>
      </c>
      <c r="D21" s="33">
        <f t="shared" si="0"/>
        <v>0</v>
      </c>
      <c r="E21" s="34">
        <f t="shared" si="0"/>
        <v>39248508482</v>
      </c>
      <c r="F21" s="35">
        <f t="shared" si="0"/>
        <v>39630767321</v>
      </c>
      <c r="G21" s="35">
        <f t="shared" si="0"/>
        <v>4032993016</v>
      </c>
      <c r="H21" s="35">
        <f t="shared" si="0"/>
        <v>4106673628</v>
      </c>
      <c r="I21" s="35">
        <f t="shared" si="0"/>
        <v>2777776707</v>
      </c>
      <c r="J21" s="35">
        <f t="shared" si="0"/>
        <v>10917443351</v>
      </c>
      <c r="K21" s="35">
        <f t="shared" si="0"/>
        <v>2401261226</v>
      </c>
      <c r="L21" s="35">
        <f t="shared" si="0"/>
        <v>0</v>
      </c>
      <c r="M21" s="35">
        <f t="shared" si="0"/>
        <v>3928366021</v>
      </c>
      <c r="N21" s="35">
        <f t="shared" si="0"/>
        <v>6329627247</v>
      </c>
      <c r="O21" s="35">
        <f t="shared" si="0"/>
        <v>2744949165</v>
      </c>
      <c r="P21" s="35">
        <f t="shared" si="0"/>
        <v>2481333428</v>
      </c>
      <c r="Q21" s="35">
        <f t="shared" si="0"/>
        <v>4229295450</v>
      </c>
      <c r="R21" s="35">
        <f t="shared" si="0"/>
        <v>9455578043</v>
      </c>
      <c r="S21" s="35">
        <f t="shared" si="0"/>
        <v>2538104475</v>
      </c>
      <c r="T21" s="35">
        <f t="shared" si="0"/>
        <v>1784415696</v>
      </c>
      <c r="U21" s="35">
        <f t="shared" si="0"/>
        <v>3168866859</v>
      </c>
      <c r="V21" s="35">
        <f t="shared" si="0"/>
        <v>7491387030</v>
      </c>
      <c r="W21" s="35">
        <f t="shared" si="0"/>
        <v>34194035671</v>
      </c>
      <c r="X21" s="35">
        <f t="shared" si="0"/>
        <v>39630767314</v>
      </c>
      <c r="Y21" s="35">
        <f t="shared" si="0"/>
        <v>-5436731643</v>
      </c>
      <c r="Z21" s="36">
        <f>+IF(X21&lt;&gt;0,+(Y21/X21)*100,0)</f>
        <v>-13.718461719209296</v>
      </c>
      <c r="AA21" s="33">
        <f>SUM(AA5:AA20)</f>
        <v>39630767321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14208000</v>
      </c>
      <c r="D24" s="6"/>
      <c r="E24" s="7">
        <v>11544074511</v>
      </c>
      <c r="F24" s="8">
        <v>11624528351</v>
      </c>
      <c r="G24" s="8">
        <v>862162134</v>
      </c>
      <c r="H24" s="8">
        <v>860133621</v>
      </c>
      <c r="I24" s="8">
        <v>820135398</v>
      </c>
      <c r="J24" s="8">
        <v>2542431153</v>
      </c>
      <c r="K24" s="8">
        <v>892528503</v>
      </c>
      <c r="L24" s="8"/>
      <c r="M24" s="8">
        <v>911498718</v>
      </c>
      <c r="N24" s="8">
        <v>1804027221</v>
      </c>
      <c r="O24" s="8">
        <v>924402236</v>
      </c>
      <c r="P24" s="8">
        <v>897557419</v>
      </c>
      <c r="Q24" s="8">
        <v>751915647</v>
      </c>
      <c r="R24" s="8">
        <v>2573875302</v>
      </c>
      <c r="S24" s="8">
        <v>885355546</v>
      </c>
      <c r="T24" s="8">
        <v>881366511</v>
      </c>
      <c r="U24" s="8">
        <v>870935528</v>
      </c>
      <c r="V24" s="8">
        <v>2637657585</v>
      </c>
      <c r="W24" s="8">
        <v>9557991261</v>
      </c>
      <c r="X24" s="8">
        <v>11624528360</v>
      </c>
      <c r="Y24" s="8">
        <v>-2066537099</v>
      </c>
      <c r="Z24" s="2">
        <v>-17.78</v>
      </c>
      <c r="AA24" s="6">
        <v>11624528351</v>
      </c>
    </row>
    <row r="25" spans="1:27" ht="12.75">
      <c r="A25" s="25" t="s">
        <v>49</v>
      </c>
      <c r="B25" s="24"/>
      <c r="C25" s="6"/>
      <c r="D25" s="6"/>
      <c r="E25" s="7">
        <v>134127300</v>
      </c>
      <c r="F25" s="8">
        <v>134127300</v>
      </c>
      <c r="G25" s="8">
        <v>10148817</v>
      </c>
      <c r="H25" s="8">
        <v>10337580</v>
      </c>
      <c r="I25" s="8">
        <v>10634547</v>
      </c>
      <c r="J25" s="8">
        <v>31120944</v>
      </c>
      <c r="K25" s="8">
        <v>10602583</v>
      </c>
      <c r="L25" s="8"/>
      <c r="M25" s="8">
        <v>10557357</v>
      </c>
      <c r="N25" s="8">
        <v>21159940</v>
      </c>
      <c r="O25" s="8">
        <v>10571197</v>
      </c>
      <c r="P25" s="8">
        <v>10530246</v>
      </c>
      <c r="Q25" s="8">
        <v>10528895</v>
      </c>
      <c r="R25" s="8">
        <v>31630338</v>
      </c>
      <c r="S25" s="8">
        <v>10528895</v>
      </c>
      <c r="T25" s="8">
        <v>10483356</v>
      </c>
      <c r="U25" s="8">
        <v>11413765</v>
      </c>
      <c r="V25" s="8">
        <v>32426016</v>
      </c>
      <c r="W25" s="8">
        <v>116337238</v>
      </c>
      <c r="X25" s="8">
        <v>134127300</v>
      </c>
      <c r="Y25" s="8">
        <v>-17790062</v>
      </c>
      <c r="Z25" s="2">
        <v>-13.26</v>
      </c>
      <c r="AA25" s="6">
        <v>134127300</v>
      </c>
    </row>
    <row r="26" spans="1:27" ht="12.75">
      <c r="A26" s="25" t="s">
        <v>50</v>
      </c>
      <c r="B26" s="24"/>
      <c r="C26" s="6">
        <v>-82332515</v>
      </c>
      <c r="D26" s="6"/>
      <c r="E26" s="7">
        <v>1072569568</v>
      </c>
      <c r="F26" s="8">
        <v>1072722420</v>
      </c>
      <c r="G26" s="8">
        <v>-63439</v>
      </c>
      <c r="H26" s="8">
        <v>163659</v>
      </c>
      <c r="I26" s="8">
        <v>267976296</v>
      </c>
      <c r="J26" s="8">
        <v>268076516</v>
      </c>
      <c r="K26" s="8">
        <v>89350695</v>
      </c>
      <c r="L26" s="8"/>
      <c r="M26" s="8">
        <v>89324755</v>
      </c>
      <c r="N26" s="8">
        <v>178675450</v>
      </c>
      <c r="O26" s="8">
        <v>-149608</v>
      </c>
      <c r="P26" s="8">
        <v>714828904</v>
      </c>
      <c r="Q26" s="8">
        <v>-714851170</v>
      </c>
      <c r="R26" s="8">
        <v>-171874</v>
      </c>
      <c r="S26" s="8">
        <v>291897</v>
      </c>
      <c r="T26" s="8">
        <v>-66050262</v>
      </c>
      <c r="U26" s="8">
        <v>830297</v>
      </c>
      <c r="V26" s="8">
        <v>-64928068</v>
      </c>
      <c r="W26" s="8">
        <v>381652024</v>
      </c>
      <c r="X26" s="8">
        <v>1072722418</v>
      </c>
      <c r="Y26" s="8">
        <v>-691070394</v>
      </c>
      <c r="Z26" s="2">
        <v>-64.42</v>
      </c>
      <c r="AA26" s="6">
        <v>1072722420</v>
      </c>
    </row>
    <row r="27" spans="1:27" ht="12.75">
      <c r="A27" s="25" t="s">
        <v>51</v>
      </c>
      <c r="B27" s="24"/>
      <c r="C27" s="6">
        <v>106402284</v>
      </c>
      <c r="D27" s="6"/>
      <c r="E27" s="7">
        <v>2700663091</v>
      </c>
      <c r="F27" s="8">
        <v>2725666461</v>
      </c>
      <c r="G27" s="8">
        <v>213804017</v>
      </c>
      <c r="H27" s="8">
        <v>164082002</v>
      </c>
      <c r="I27" s="8">
        <v>195825402</v>
      </c>
      <c r="J27" s="8">
        <v>573711421</v>
      </c>
      <c r="K27" s="8">
        <v>195791184</v>
      </c>
      <c r="L27" s="8"/>
      <c r="M27" s="8">
        <v>207128258</v>
      </c>
      <c r="N27" s="8">
        <v>402919442</v>
      </c>
      <c r="O27" s="8">
        <v>192307909</v>
      </c>
      <c r="P27" s="8">
        <v>193725551</v>
      </c>
      <c r="Q27" s="8">
        <v>187737291</v>
      </c>
      <c r="R27" s="8">
        <v>573770751</v>
      </c>
      <c r="S27" s="8">
        <v>193960139</v>
      </c>
      <c r="T27" s="8">
        <v>189589976</v>
      </c>
      <c r="U27" s="8">
        <v>196633209</v>
      </c>
      <c r="V27" s="8">
        <v>580183324</v>
      </c>
      <c r="W27" s="8">
        <v>2130584938</v>
      </c>
      <c r="X27" s="8">
        <v>2725666467</v>
      </c>
      <c r="Y27" s="8">
        <v>-595081529</v>
      </c>
      <c r="Z27" s="2">
        <v>-21.83</v>
      </c>
      <c r="AA27" s="6">
        <v>2725666461</v>
      </c>
    </row>
    <row r="28" spans="1:27" ht="12.75">
      <c r="A28" s="25" t="s">
        <v>52</v>
      </c>
      <c r="B28" s="24"/>
      <c r="C28" s="6"/>
      <c r="D28" s="6"/>
      <c r="E28" s="7">
        <v>974356410</v>
      </c>
      <c r="F28" s="8">
        <v>974356030</v>
      </c>
      <c r="G28" s="8">
        <v>144404503</v>
      </c>
      <c r="H28" s="8"/>
      <c r="I28" s="8">
        <v>109345341</v>
      </c>
      <c r="J28" s="8">
        <v>253749844</v>
      </c>
      <c r="K28" s="8">
        <v>152514679</v>
      </c>
      <c r="L28" s="8"/>
      <c r="M28" s="8">
        <v>98114</v>
      </c>
      <c r="N28" s="8">
        <v>152612793</v>
      </c>
      <c r="O28" s="8">
        <v>49957208</v>
      </c>
      <c r="P28" s="8">
        <v>132135456</v>
      </c>
      <c r="Q28" s="8">
        <v>22870794</v>
      </c>
      <c r="R28" s="8">
        <v>204963458</v>
      </c>
      <c r="S28" s="8"/>
      <c r="T28" s="8">
        <v>130498630</v>
      </c>
      <c r="U28" s="8">
        <v>69656495</v>
      </c>
      <c r="V28" s="8">
        <v>200155125</v>
      </c>
      <c r="W28" s="8">
        <v>811481220</v>
      </c>
      <c r="X28" s="8">
        <v>974356032</v>
      </c>
      <c r="Y28" s="8">
        <v>-162874812</v>
      </c>
      <c r="Z28" s="2">
        <v>-16.72</v>
      </c>
      <c r="AA28" s="6">
        <v>974356030</v>
      </c>
    </row>
    <row r="29" spans="1:27" ht="12.75">
      <c r="A29" s="25" t="s">
        <v>53</v>
      </c>
      <c r="B29" s="24"/>
      <c r="C29" s="6"/>
      <c r="D29" s="6"/>
      <c r="E29" s="7">
        <v>12993039290</v>
      </c>
      <c r="F29" s="8">
        <v>12993039290</v>
      </c>
      <c r="G29" s="8">
        <v>1227404317</v>
      </c>
      <c r="H29" s="8">
        <v>1758838766</v>
      </c>
      <c r="I29" s="8">
        <v>719075023</v>
      </c>
      <c r="J29" s="8">
        <v>3705318106</v>
      </c>
      <c r="K29" s="8">
        <v>1037576960</v>
      </c>
      <c r="L29" s="8"/>
      <c r="M29" s="8">
        <v>933395813</v>
      </c>
      <c r="N29" s="8">
        <v>1970972773</v>
      </c>
      <c r="O29" s="8">
        <v>958990682</v>
      </c>
      <c r="P29" s="8">
        <v>1085793348</v>
      </c>
      <c r="Q29" s="8">
        <v>711669010</v>
      </c>
      <c r="R29" s="8">
        <v>2756453040</v>
      </c>
      <c r="S29" s="8">
        <v>1033718900</v>
      </c>
      <c r="T29" s="8">
        <v>667808863</v>
      </c>
      <c r="U29" s="8">
        <v>1491833117</v>
      </c>
      <c r="V29" s="8">
        <v>3193360880</v>
      </c>
      <c r="W29" s="8">
        <v>11626104799</v>
      </c>
      <c r="X29" s="8">
        <v>12993039290</v>
      </c>
      <c r="Y29" s="8">
        <v>-1366934491</v>
      </c>
      <c r="Z29" s="2">
        <v>-10.52</v>
      </c>
      <c r="AA29" s="6">
        <v>12993039290</v>
      </c>
    </row>
    <row r="30" spans="1:27" ht="12.75">
      <c r="A30" s="25" t="s">
        <v>54</v>
      </c>
      <c r="B30" s="24"/>
      <c r="C30" s="6">
        <v>3571398</v>
      </c>
      <c r="D30" s="6"/>
      <c r="E30" s="7">
        <v>1150517696</v>
      </c>
      <c r="F30" s="8">
        <v>1228228755</v>
      </c>
      <c r="G30" s="8">
        <v>86961227</v>
      </c>
      <c r="H30" s="8">
        <v>62136431</v>
      </c>
      <c r="I30" s="8">
        <v>176583226</v>
      </c>
      <c r="J30" s="8">
        <v>325680884</v>
      </c>
      <c r="K30" s="8">
        <v>69371301</v>
      </c>
      <c r="L30" s="8"/>
      <c r="M30" s="8">
        <v>94250475</v>
      </c>
      <c r="N30" s="8">
        <v>163621776</v>
      </c>
      <c r="O30" s="8">
        <v>109559557</v>
      </c>
      <c r="P30" s="8">
        <v>65297154</v>
      </c>
      <c r="Q30" s="8">
        <v>103625802</v>
      </c>
      <c r="R30" s="8">
        <v>278482513</v>
      </c>
      <c r="S30" s="8">
        <v>26743926</v>
      </c>
      <c r="T30" s="8">
        <v>67009570</v>
      </c>
      <c r="U30" s="8">
        <v>82480745</v>
      </c>
      <c r="V30" s="8">
        <v>176234241</v>
      </c>
      <c r="W30" s="8">
        <v>944019414</v>
      </c>
      <c r="X30" s="8">
        <v>1228228756</v>
      </c>
      <c r="Y30" s="8">
        <v>-284209342</v>
      </c>
      <c r="Z30" s="2">
        <v>-23.14</v>
      </c>
      <c r="AA30" s="6">
        <v>1228228755</v>
      </c>
    </row>
    <row r="31" spans="1:27" ht="12.75">
      <c r="A31" s="25" t="s">
        <v>55</v>
      </c>
      <c r="B31" s="24"/>
      <c r="C31" s="6">
        <v>5851309</v>
      </c>
      <c r="D31" s="6"/>
      <c r="E31" s="7">
        <v>5149425166</v>
      </c>
      <c r="F31" s="8">
        <v>5264717590</v>
      </c>
      <c r="G31" s="8">
        <v>370021548</v>
      </c>
      <c r="H31" s="8">
        <v>406876167</v>
      </c>
      <c r="I31" s="8">
        <v>210857902</v>
      </c>
      <c r="J31" s="8">
        <v>987755617</v>
      </c>
      <c r="K31" s="8">
        <v>513324124</v>
      </c>
      <c r="L31" s="8"/>
      <c r="M31" s="8">
        <v>530606019</v>
      </c>
      <c r="N31" s="8">
        <v>1043930143</v>
      </c>
      <c r="O31" s="8">
        <v>479760232</v>
      </c>
      <c r="P31" s="8">
        <v>413812070</v>
      </c>
      <c r="Q31" s="8">
        <v>289195788</v>
      </c>
      <c r="R31" s="8">
        <v>1182768090</v>
      </c>
      <c r="S31" s="8">
        <v>192916589</v>
      </c>
      <c r="T31" s="8">
        <v>287027868</v>
      </c>
      <c r="U31" s="8">
        <v>533890155</v>
      </c>
      <c r="V31" s="8">
        <v>1013834612</v>
      </c>
      <c r="W31" s="8">
        <v>4228288462</v>
      </c>
      <c r="X31" s="8">
        <v>5264717582</v>
      </c>
      <c r="Y31" s="8">
        <v>-1036429120</v>
      </c>
      <c r="Z31" s="2">
        <v>-19.69</v>
      </c>
      <c r="AA31" s="6">
        <v>5264717590</v>
      </c>
    </row>
    <row r="32" spans="1:27" ht="12.75">
      <c r="A32" s="25" t="s">
        <v>43</v>
      </c>
      <c r="B32" s="24"/>
      <c r="C32" s="6">
        <v>620363</v>
      </c>
      <c r="D32" s="6"/>
      <c r="E32" s="7">
        <v>506730420</v>
      </c>
      <c r="F32" s="8">
        <v>641861290</v>
      </c>
      <c r="G32" s="8">
        <v>37556463</v>
      </c>
      <c r="H32" s="8">
        <v>43219651</v>
      </c>
      <c r="I32" s="8">
        <v>22918662</v>
      </c>
      <c r="J32" s="8">
        <v>103694776</v>
      </c>
      <c r="K32" s="8">
        <v>53915637</v>
      </c>
      <c r="L32" s="8"/>
      <c r="M32" s="8">
        <v>32703232</v>
      </c>
      <c r="N32" s="8">
        <v>86618869</v>
      </c>
      <c r="O32" s="8">
        <v>24282505</v>
      </c>
      <c r="P32" s="8">
        <v>59081806</v>
      </c>
      <c r="Q32" s="8">
        <v>38748909</v>
      </c>
      <c r="R32" s="8">
        <v>122113220</v>
      </c>
      <c r="S32" s="8">
        <v>23705827</v>
      </c>
      <c r="T32" s="8">
        <v>103006146</v>
      </c>
      <c r="U32" s="8">
        <v>72286601</v>
      </c>
      <c r="V32" s="8">
        <v>198998574</v>
      </c>
      <c r="W32" s="8">
        <v>511425439</v>
      </c>
      <c r="X32" s="8">
        <v>641861292</v>
      </c>
      <c r="Y32" s="8">
        <v>-130435853</v>
      </c>
      <c r="Z32" s="2">
        <v>-20.32</v>
      </c>
      <c r="AA32" s="6">
        <v>641861290</v>
      </c>
    </row>
    <row r="33" spans="1:27" ht="12.75">
      <c r="A33" s="25" t="s">
        <v>56</v>
      </c>
      <c r="B33" s="24"/>
      <c r="C33" s="6">
        <v>18068322</v>
      </c>
      <c r="D33" s="6"/>
      <c r="E33" s="7">
        <v>2478312544</v>
      </c>
      <c r="F33" s="8">
        <v>2670715675</v>
      </c>
      <c r="G33" s="8">
        <v>174445720</v>
      </c>
      <c r="H33" s="8">
        <v>188401108</v>
      </c>
      <c r="I33" s="8">
        <v>19880598</v>
      </c>
      <c r="J33" s="8">
        <v>382727426</v>
      </c>
      <c r="K33" s="8">
        <v>334432487</v>
      </c>
      <c r="L33" s="8"/>
      <c r="M33" s="8">
        <v>137594809</v>
      </c>
      <c r="N33" s="8">
        <v>472027296</v>
      </c>
      <c r="O33" s="8">
        <v>136772557</v>
      </c>
      <c r="P33" s="8">
        <v>180196984</v>
      </c>
      <c r="Q33" s="8">
        <v>139076374</v>
      </c>
      <c r="R33" s="8">
        <v>456045915</v>
      </c>
      <c r="S33" s="8">
        <v>76480571</v>
      </c>
      <c r="T33" s="8">
        <v>169298705</v>
      </c>
      <c r="U33" s="8">
        <v>175983320</v>
      </c>
      <c r="V33" s="8">
        <v>421762596</v>
      </c>
      <c r="W33" s="8">
        <v>1732563233</v>
      </c>
      <c r="X33" s="8">
        <v>2670715688</v>
      </c>
      <c r="Y33" s="8">
        <v>-938152455</v>
      </c>
      <c r="Z33" s="2">
        <v>-35.13</v>
      </c>
      <c r="AA33" s="6">
        <v>2670715675</v>
      </c>
    </row>
    <row r="34" spans="1:27" ht="12.75">
      <c r="A34" s="23" t="s">
        <v>57</v>
      </c>
      <c r="B34" s="29"/>
      <c r="C34" s="6">
        <v>10980430</v>
      </c>
      <c r="D34" s="6"/>
      <c r="E34" s="7">
        <v>25077894</v>
      </c>
      <c r="F34" s="8">
        <v>23306894</v>
      </c>
      <c r="G34" s="8">
        <v>628116</v>
      </c>
      <c r="H34" s="8">
        <v>7320723</v>
      </c>
      <c r="I34" s="8">
        <v>-19641814</v>
      </c>
      <c r="J34" s="8">
        <v>-11692975</v>
      </c>
      <c r="K34" s="8">
        <v>1064005</v>
      </c>
      <c r="L34" s="8"/>
      <c r="M34" s="8">
        <v>2727083</v>
      </c>
      <c r="N34" s="8">
        <v>3791088</v>
      </c>
      <c r="O34" s="8">
        <v>-33878168</v>
      </c>
      <c r="P34" s="8">
        <v>30335681</v>
      </c>
      <c r="Q34" s="8">
        <v>-29118588</v>
      </c>
      <c r="R34" s="8">
        <v>-32661075</v>
      </c>
      <c r="S34" s="8">
        <v>20417113</v>
      </c>
      <c r="T34" s="8">
        <v>-5976803</v>
      </c>
      <c r="U34" s="8">
        <v>11296183</v>
      </c>
      <c r="V34" s="8">
        <v>25736493</v>
      </c>
      <c r="W34" s="8">
        <v>-14826469</v>
      </c>
      <c r="X34" s="8">
        <v>23306896</v>
      </c>
      <c r="Y34" s="8">
        <v>-38133365</v>
      </c>
      <c r="Z34" s="2">
        <v>-163.61</v>
      </c>
      <c r="AA34" s="6">
        <v>23306894</v>
      </c>
    </row>
    <row r="35" spans="1:27" ht="12.75">
      <c r="A35" s="40" t="s">
        <v>58</v>
      </c>
      <c r="B35" s="32"/>
      <c r="C35" s="33">
        <f aca="true" t="shared" si="1" ref="C35:Y35">SUM(C24:C34)</f>
        <v>77369591</v>
      </c>
      <c r="D35" s="33">
        <f>SUM(D24:D34)</f>
        <v>0</v>
      </c>
      <c r="E35" s="34">
        <f t="shared" si="1"/>
        <v>38728893890</v>
      </c>
      <c r="F35" s="35">
        <f t="shared" si="1"/>
        <v>39353270056</v>
      </c>
      <c r="G35" s="35">
        <f t="shared" si="1"/>
        <v>3127473423</v>
      </c>
      <c r="H35" s="35">
        <f t="shared" si="1"/>
        <v>3501509708</v>
      </c>
      <c r="I35" s="35">
        <f t="shared" si="1"/>
        <v>2533590581</v>
      </c>
      <c r="J35" s="35">
        <f t="shared" si="1"/>
        <v>9162573712</v>
      </c>
      <c r="K35" s="35">
        <f t="shared" si="1"/>
        <v>3350472158</v>
      </c>
      <c r="L35" s="35">
        <f t="shared" si="1"/>
        <v>0</v>
      </c>
      <c r="M35" s="35">
        <f t="shared" si="1"/>
        <v>2949884633</v>
      </c>
      <c r="N35" s="35">
        <f t="shared" si="1"/>
        <v>6300356791</v>
      </c>
      <c r="O35" s="35">
        <f t="shared" si="1"/>
        <v>2852576307</v>
      </c>
      <c r="P35" s="35">
        <f t="shared" si="1"/>
        <v>3783294619</v>
      </c>
      <c r="Q35" s="35">
        <f t="shared" si="1"/>
        <v>1511398752</v>
      </c>
      <c r="R35" s="35">
        <f t="shared" si="1"/>
        <v>8147269678</v>
      </c>
      <c r="S35" s="35">
        <f t="shared" si="1"/>
        <v>2464119403</v>
      </c>
      <c r="T35" s="35">
        <f t="shared" si="1"/>
        <v>2434062560</v>
      </c>
      <c r="U35" s="35">
        <f t="shared" si="1"/>
        <v>3517239415</v>
      </c>
      <c r="V35" s="35">
        <f t="shared" si="1"/>
        <v>8415421378</v>
      </c>
      <c r="W35" s="35">
        <f t="shared" si="1"/>
        <v>32025621559</v>
      </c>
      <c r="X35" s="35">
        <f t="shared" si="1"/>
        <v>39353270081</v>
      </c>
      <c r="Y35" s="35">
        <f t="shared" si="1"/>
        <v>-7327648522</v>
      </c>
      <c r="Z35" s="36">
        <f>+IF(X35&lt;&gt;0,+(Y35/X35)*100,0)</f>
        <v>-18.62017694315531</v>
      </c>
      <c r="AA35" s="33">
        <f>SUM(AA24:AA34)</f>
        <v>39353270056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-163674095</v>
      </c>
      <c r="D37" s="46">
        <f>+D21-D35</f>
        <v>0</v>
      </c>
      <c r="E37" s="47">
        <f t="shared" si="2"/>
        <v>519614592</v>
      </c>
      <c r="F37" s="48">
        <f t="shared" si="2"/>
        <v>277497265</v>
      </c>
      <c r="G37" s="48">
        <f t="shared" si="2"/>
        <v>905519593</v>
      </c>
      <c r="H37" s="48">
        <f t="shared" si="2"/>
        <v>605163920</v>
      </c>
      <c r="I37" s="48">
        <f t="shared" si="2"/>
        <v>244186126</v>
      </c>
      <c r="J37" s="48">
        <f t="shared" si="2"/>
        <v>1754869639</v>
      </c>
      <c r="K37" s="48">
        <f t="shared" si="2"/>
        <v>-949210932</v>
      </c>
      <c r="L37" s="48">
        <f t="shared" si="2"/>
        <v>0</v>
      </c>
      <c r="M37" s="48">
        <f t="shared" si="2"/>
        <v>978481388</v>
      </c>
      <c r="N37" s="48">
        <f t="shared" si="2"/>
        <v>29270456</v>
      </c>
      <c r="O37" s="48">
        <f t="shared" si="2"/>
        <v>-107627142</v>
      </c>
      <c r="P37" s="48">
        <f t="shared" si="2"/>
        <v>-1301961191</v>
      </c>
      <c r="Q37" s="48">
        <f t="shared" si="2"/>
        <v>2717896698</v>
      </c>
      <c r="R37" s="48">
        <f t="shared" si="2"/>
        <v>1308308365</v>
      </c>
      <c r="S37" s="48">
        <f t="shared" si="2"/>
        <v>73985072</v>
      </c>
      <c r="T37" s="48">
        <f t="shared" si="2"/>
        <v>-649646864</v>
      </c>
      <c r="U37" s="48">
        <f t="shared" si="2"/>
        <v>-348372556</v>
      </c>
      <c r="V37" s="48">
        <f t="shared" si="2"/>
        <v>-924034348</v>
      </c>
      <c r="W37" s="48">
        <f t="shared" si="2"/>
        <v>2168414112</v>
      </c>
      <c r="X37" s="48">
        <f>IF(F21=F35,0,X21-X35)</f>
        <v>277497233</v>
      </c>
      <c r="Y37" s="48">
        <f t="shared" si="2"/>
        <v>1890916879</v>
      </c>
      <c r="Z37" s="49">
        <f>+IF(X37&lt;&gt;0,+(Y37/X37)*100,0)</f>
        <v>681.4182824662615</v>
      </c>
      <c r="AA37" s="46">
        <f>+AA21-AA35</f>
        <v>277497265</v>
      </c>
    </row>
    <row r="38" spans="1:27" ht="22.5" customHeight="1">
      <c r="A38" s="50" t="s">
        <v>60</v>
      </c>
      <c r="B38" s="29"/>
      <c r="C38" s="6"/>
      <c r="D38" s="6"/>
      <c r="E38" s="7">
        <v>3494707480</v>
      </c>
      <c r="F38" s="8">
        <v>2822769447</v>
      </c>
      <c r="G38" s="8"/>
      <c r="H38" s="8"/>
      <c r="I38" s="8">
        <v>4495305</v>
      </c>
      <c r="J38" s="8">
        <v>4495305</v>
      </c>
      <c r="K38" s="8">
        <v>172248689</v>
      </c>
      <c r="L38" s="8"/>
      <c r="M38" s="8">
        <v>246147989</v>
      </c>
      <c r="N38" s="8">
        <v>418396678</v>
      </c>
      <c r="O38" s="8">
        <v>1044508</v>
      </c>
      <c r="P38" s="8">
        <v>161347855</v>
      </c>
      <c r="Q38" s="8">
        <v>18026417</v>
      </c>
      <c r="R38" s="8">
        <v>180418780</v>
      </c>
      <c r="S38" s="8"/>
      <c r="T38" s="8">
        <v>534574137</v>
      </c>
      <c r="U38" s="8">
        <v>105045777</v>
      </c>
      <c r="V38" s="8">
        <v>639619914</v>
      </c>
      <c r="W38" s="8">
        <v>1242930677</v>
      </c>
      <c r="X38" s="8">
        <v>2822769447</v>
      </c>
      <c r="Y38" s="8">
        <v>-1579838770</v>
      </c>
      <c r="Z38" s="2">
        <v>-55.97</v>
      </c>
      <c r="AA38" s="6">
        <v>2822769447</v>
      </c>
    </row>
    <row r="39" spans="1:27" ht="57" customHeight="1">
      <c r="A39" s="50" t="s">
        <v>61</v>
      </c>
      <c r="B39" s="29"/>
      <c r="C39" s="28">
        <v>12000762</v>
      </c>
      <c r="D39" s="28"/>
      <c r="E39" s="7">
        <v>29000000</v>
      </c>
      <c r="F39" s="26">
        <v>29000000</v>
      </c>
      <c r="G39" s="26"/>
      <c r="H39" s="26">
        <v>12000762</v>
      </c>
      <c r="I39" s="26"/>
      <c r="J39" s="26">
        <v>12000762</v>
      </c>
      <c r="K39" s="26"/>
      <c r="L39" s="26"/>
      <c r="M39" s="26"/>
      <c r="N39" s="26"/>
      <c r="O39" s="26"/>
      <c r="P39" s="26">
        <v>212131</v>
      </c>
      <c r="Q39" s="26"/>
      <c r="R39" s="26">
        <v>212131</v>
      </c>
      <c r="S39" s="26">
        <v>490773</v>
      </c>
      <c r="T39" s="26"/>
      <c r="U39" s="26">
        <v>114587</v>
      </c>
      <c r="V39" s="26">
        <v>605360</v>
      </c>
      <c r="W39" s="26">
        <v>12818253</v>
      </c>
      <c r="X39" s="26">
        <v>29000000</v>
      </c>
      <c r="Y39" s="26">
        <v>-16181747</v>
      </c>
      <c r="Z39" s="27">
        <v>-55.8</v>
      </c>
      <c r="AA39" s="28">
        <v>29000000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-151673333</v>
      </c>
      <c r="D41" s="56">
        <f>SUM(D37:D40)</f>
        <v>0</v>
      </c>
      <c r="E41" s="57">
        <f t="shared" si="3"/>
        <v>4043322072</v>
      </c>
      <c r="F41" s="58">
        <f t="shared" si="3"/>
        <v>3129266712</v>
      </c>
      <c r="G41" s="58">
        <f t="shared" si="3"/>
        <v>905519593</v>
      </c>
      <c r="H41" s="58">
        <f t="shared" si="3"/>
        <v>617164682</v>
      </c>
      <c r="I41" s="58">
        <f t="shared" si="3"/>
        <v>248681431</v>
      </c>
      <c r="J41" s="58">
        <f t="shared" si="3"/>
        <v>1771365706</v>
      </c>
      <c r="K41" s="58">
        <f t="shared" si="3"/>
        <v>-776962243</v>
      </c>
      <c r="L41" s="58">
        <f t="shared" si="3"/>
        <v>0</v>
      </c>
      <c r="M41" s="58">
        <f t="shared" si="3"/>
        <v>1224629377</v>
      </c>
      <c r="N41" s="58">
        <f t="shared" si="3"/>
        <v>447667134</v>
      </c>
      <c r="O41" s="58">
        <f t="shared" si="3"/>
        <v>-106582634</v>
      </c>
      <c r="P41" s="58">
        <f t="shared" si="3"/>
        <v>-1140401205</v>
      </c>
      <c r="Q41" s="58">
        <f t="shared" si="3"/>
        <v>2735923115</v>
      </c>
      <c r="R41" s="58">
        <f t="shared" si="3"/>
        <v>1488939276</v>
      </c>
      <c r="S41" s="58">
        <f t="shared" si="3"/>
        <v>74475845</v>
      </c>
      <c r="T41" s="58">
        <f t="shared" si="3"/>
        <v>-115072727</v>
      </c>
      <c r="U41" s="58">
        <f t="shared" si="3"/>
        <v>-243212192</v>
      </c>
      <c r="V41" s="58">
        <f t="shared" si="3"/>
        <v>-283809074</v>
      </c>
      <c r="W41" s="58">
        <f t="shared" si="3"/>
        <v>3424163042</v>
      </c>
      <c r="X41" s="58">
        <f t="shared" si="3"/>
        <v>3129266680</v>
      </c>
      <c r="Y41" s="58">
        <f t="shared" si="3"/>
        <v>294896362</v>
      </c>
      <c r="Z41" s="59">
        <f>+IF(X41&lt;&gt;0,+(Y41/X41)*100,0)</f>
        <v>9.423816892461208</v>
      </c>
      <c r="AA41" s="56">
        <f>SUM(AA37:AA40)</f>
        <v>3129266712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-151673333</v>
      </c>
      <c r="D43" s="64">
        <f>+D41-D42</f>
        <v>0</v>
      </c>
      <c r="E43" s="65">
        <f t="shared" si="4"/>
        <v>4043322072</v>
      </c>
      <c r="F43" s="66">
        <f t="shared" si="4"/>
        <v>3129266712</v>
      </c>
      <c r="G43" s="66">
        <f t="shared" si="4"/>
        <v>905519593</v>
      </c>
      <c r="H43" s="66">
        <f t="shared" si="4"/>
        <v>617164682</v>
      </c>
      <c r="I43" s="66">
        <f t="shared" si="4"/>
        <v>248681431</v>
      </c>
      <c r="J43" s="66">
        <f t="shared" si="4"/>
        <v>1771365706</v>
      </c>
      <c r="K43" s="66">
        <f t="shared" si="4"/>
        <v>-776962243</v>
      </c>
      <c r="L43" s="66">
        <f t="shared" si="4"/>
        <v>0</v>
      </c>
      <c r="M43" s="66">
        <f t="shared" si="4"/>
        <v>1224629377</v>
      </c>
      <c r="N43" s="66">
        <f t="shared" si="4"/>
        <v>447667134</v>
      </c>
      <c r="O43" s="66">
        <f t="shared" si="4"/>
        <v>-106582634</v>
      </c>
      <c r="P43" s="66">
        <f t="shared" si="4"/>
        <v>-1140401205</v>
      </c>
      <c r="Q43" s="66">
        <f t="shared" si="4"/>
        <v>2735923115</v>
      </c>
      <c r="R43" s="66">
        <f t="shared" si="4"/>
        <v>1488939276</v>
      </c>
      <c r="S43" s="66">
        <f t="shared" si="4"/>
        <v>74475845</v>
      </c>
      <c r="T43" s="66">
        <f t="shared" si="4"/>
        <v>-115072727</v>
      </c>
      <c r="U43" s="66">
        <f t="shared" si="4"/>
        <v>-243212192</v>
      </c>
      <c r="V43" s="66">
        <f t="shared" si="4"/>
        <v>-283809074</v>
      </c>
      <c r="W43" s="66">
        <f t="shared" si="4"/>
        <v>3424163042</v>
      </c>
      <c r="X43" s="66">
        <f t="shared" si="4"/>
        <v>3129266680</v>
      </c>
      <c r="Y43" s="66">
        <f t="shared" si="4"/>
        <v>294896362</v>
      </c>
      <c r="Z43" s="67">
        <f>+IF(X43&lt;&gt;0,+(Y43/X43)*100,0)</f>
        <v>9.423816892461208</v>
      </c>
      <c r="AA43" s="64">
        <f>+AA41-AA42</f>
        <v>3129266712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-151673333</v>
      </c>
      <c r="D45" s="56">
        <f>SUM(D43:D44)</f>
        <v>0</v>
      </c>
      <c r="E45" s="57">
        <f t="shared" si="5"/>
        <v>4043322072</v>
      </c>
      <c r="F45" s="58">
        <f t="shared" si="5"/>
        <v>3129266712</v>
      </c>
      <c r="G45" s="58">
        <f t="shared" si="5"/>
        <v>905519593</v>
      </c>
      <c r="H45" s="58">
        <f t="shared" si="5"/>
        <v>617164682</v>
      </c>
      <c r="I45" s="58">
        <f t="shared" si="5"/>
        <v>248681431</v>
      </c>
      <c r="J45" s="58">
        <f t="shared" si="5"/>
        <v>1771365706</v>
      </c>
      <c r="K45" s="58">
        <f t="shared" si="5"/>
        <v>-776962243</v>
      </c>
      <c r="L45" s="58">
        <f t="shared" si="5"/>
        <v>0</v>
      </c>
      <c r="M45" s="58">
        <f t="shared" si="5"/>
        <v>1224629377</v>
      </c>
      <c r="N45" s="58">
        <f t="shared" si="5"/>
        <v>447667134</v>
      </c>
      <c r="O45" s="58">
        <f t="shared" si="5"/>
        <v>-106582634</v>
      </c>
      <c r="P45" s="58">
        <f t="shared" si="5"/>
        <v>-1140401205</v>
      </c>
      <c r="Q45" s="58">
        <f t="shared" si="5"/>
        <v>2735923115</v>
      </c>
      <c r="R45" s="58">
        <f t="shared" si="5"/>
        <v>1488939276</v>
      </c>
      <c r="S45" s="58">
        <f t="shared" si="5"/>
        <v>74475845</v>
      </c>
      <c r="T45" s="58">
        <f t="shared" si="5"/>
        <v>-115072727</v>
      </c>
      <c r="U45" s="58">
        <f t="shared" si="5"/>
        <v>-243212192</v>
      </c>
      <c r="V45" s="58">
        <f t="shared" si="5"/>
        <v>-283809074</v>
      </c>
      <c r="W45" s="58">
        <f t="shared" si="5"/>
        <v>3424163042</v>
      </c>
      <c r="X45" s="58">
        <f t="shared" si="5"/>
        <v>3129266680</v>
      </c>
      <c r="Y45" s="58">
        <f t="shared" si="5"/>
        <v>294896362</v>
      </c>
      <c r="Z45" s="59">
        <f>+IF(X45&lt;&gt;0,+(Y45/X45)*100,0)</f>
        <v>9.423816892461208</v>
      </c>
      <c r="AA45" s="56">
        <f>SUM(AA43:AA44)</f>
        <v>3129266712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-151673333</v>
      </c>
      <c r="D47" s="71">
        <f>SUM(D45:D46)</f>
        <v>0</v>
      </c>
      <c r="E47" s="72">
        <f t="shared" si="6"/>
        <v>4043322072</v>
      </c>
      <c r="F47" s="73">
        <f t="shared" si="6"/>
        <v>3129266712</v>
      </c>
      <c r="G47" s="73">
        <f t="shared" si="6"/>
        <v>905519593</v>
      </c>
      <c r="H47" s="74">
        <f t="shared" si="6"/>
        <v>617164682</v>
      </c>
      <c r="I47" s="74">
        <f t="shared" si="6"/>
        <v>248681431</v>
      </c>
      <c r="J47" s="74">
        <f t="shared" si="6"/>
        <v>1771365706</v>
      </c>
      <c r="K47" s="74">
        <f t="shared" si="6"/>
        <v>-776962243</v>
      </c>
      <c r="L47" s="74">
        <f t="shared" si="6"/>
        <v>0</v>
      </c>
      <c r="M47" s="73">
        <f t="shared" si="6"/>
        <v>1224629377</v>
      </c>
      <c r="N47" s="73">
        <f t="shared" si="6"/>
        <v>447667134</v>
      </c>
      <c r="O47" s="74">
        <f t="shared" si="6"/>
        <v>-106582634</v>
      </c>
      <c r="P47" s="74">
        <f t="shared" si="6"/>
        <v>-1140401205</v>
      </c>
      <c r="Q47" s="74">
        <f t="shared" si="6"/>
        <v>2735923115</v>
      </c>
      <c r="R47" s="74">
        <f t="shared" si="6"/>
        <v>1488939276</v>
      </c>
      <c r="S47" s="74">
        <f t="shared" si="6"/>
        <v>74475845</v>
      </c>
      <c r="T47" s="73">
        <f t="shared" si="6"/>
        <v>-115072727</v>
      </c>
      <c r="U47" s="73">
        <f t="shared" si="6"/>
        <v>-243212192</v>
      </c>
      <c r="V47" s="74">
        <f t="shared" si="6"/>
        <v>-283809074</v>
      </c>
      <c r="W47" s="74">
        <f t="shared" si="6"/>
        <v>3424163042</v>
      </c>
      <c r="X47" s="74">
        <f t="shared" si="6"/>
        <v>3129266680</v>
      </c>
      <c r="Y47" s="74">
        <f t="shared" si="6"/>
        <v>294896362</v>
      </c>
      <c r="Z47" s="75">
        <f>+IF(X47&lt;&gt;0,+(Y47/X47)*100,0)</f>
        <v>9.423816892461208</v>
      </c>
      <c r="AA47" s="76">
        <f>SUM(AA45:AA46)</f>
        <v>3129266712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95623234</v>
      </c>
      <c r="D5" s="6"/>
      <c r="E5" s="7">
        <v>115445985</v>
      </c>
      <c r="F5" s="8">
        <v>115445985</v>
      </c>
      <c r="G5" s="8">
        <v>23878789</v>
      </c>
      <c r="H5" s="8">
        <v>7105332</v>
      </c>
      <c r="I5" s="8">
        <v>6596808</v>
      </c>
      <c r="J5" s="8">
        <v>37580929</v>
      </c>
      <c r="K5" s="8">
        <v>7093505</v>
      </c>
      <c r="L5" s="8">
        <v>7095882</v>
      </c>
      <c r="M5" s="8">
        <v>6997600</v>
      </c>
      <c r="N5" s="8">
        <v>21186987</v>
      </c>
      <c r="O5" s="8">
        <v>7099648</v>
      </c>
      <c r="P5" s="8">
        <v>7086828</v>
      </c>
      <c r="Q5" s="8">
        <v>7127094</v>
      </c>
      <c r="R5" s="8">
        <v>21313570</v>
      </c>
      <c r="S5" s="8">
        <v>7101841</v>
      </c>
      <c r="T5" s="8">
        <v>7084386</v>
      </c>
      <c r="U5" s="8">
        <v>7089249</v>
      </c>
      <c r="V5" s="8">
        <v>21275476</v>
      </c>
      <c r="W5" s="8">
        <v>101356962</v>
      </c>
      <c r="X5" s="8">
        <v>115445985</v>
      </c>
      <c r="Y5" s="8">
        <v>-14089023</v>
      </c>
      <c r="Z5" s="2">
        <v>-12.2</v>
      </c>
      <c r="AA5" s="6">
        <v>115445985</v>
      </c>
    </row>
    <row r="6" spans="1:27" ht="12.75">
      <c r="A6" s="23" t="s">
        <v>32</v>
      </c>
      <c r="B6" s="24"/>
      <c r="C6" s="6">
        <v>114835829</v>
      </c>
      <c r="D6" s="6"/>
      <c r="E6" s="7">
        <v>133669180</v>
      </c>
      <c r="F6" s="8">
        <v>130259498</v>
      </c>
      <c r="G6" s="8">
        <v>11135722</v>
      </c>
      <c r="H6" s="8">
        <v>10788138</v>
      </c>
      <c r="I6" s="8">
        <v>9769405</v>
      </c>
      <c r="J6" s="8">
        <v>31693265</v>
      </c>
      <c r="K6" s="8">
        <v>11108712</v>
      </c>
      <c r="L6" s="8">
        <v>9128536</v>
      </c>
      <c r="M6" s="8">
        <v>8925974</v>
      </c>
      <c r="N6" s="8">
        <v>29163222</v>
      </c>
      <c r="O6" s="8">
        <v>12360014</v>
      </c>
      <c r="P6" s="8">
        <v>7405966</v>
      </c>
      <c r="Q6" s="8">
        <v>6674783</v>
      </c>
      <c r="R6" s="8">
        <v>26440763</v>
      </c>
      <c r="S6" s="8">
        <v>8569017</v>
      </c>
      <c r="T6" s="8">
        <v>7097291</v>
      </c>
      <c r="U6" s="8">
        <v>12991756</v>
      </c>
      <c r="V6" s="8">
        <v>28658064</v>
      </c>
      <c r="W6" s="8">
        <v>115955314</v>
      </c>
      <c r="X6" s="8">
        <v>130259498</v>
      </c>
      <c r="Y6" s="8">
        <v>-14304184</v>
      </c>
      <c r="Z6" s="2">
        <v>-10.98</v>
      </c>
      <c r="AA6" s="6">
        <v>130259498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19154430</v>
      </c>
      <c r="D9" s="6"/>
      <c r="E9" s="7">
        <v>19699718</v>
      </c>
      <c r="F9" s="8">
        <v>19489718</v>
      </c>
      <c r="G9" s="8">
        <v>1725668</v>
      </c>
      <c r="H9" s="8">
        <v>1640235</v>
      </c>
      <c r="I9" s="8">
        <v>1627167</v>
      </c>
      <c r="J9" s="8">
        <v>4993070</v>
      </c>
      <c r="K9" s="8">
        <v>1613551</v>
      </c>
      <c r="L9" s="8">
        <v>1610222</v>
      </c>
      <c r="M9" s="8">
        <v>1601017</v>
      </c>
      <c r="N9" s="8">
        <v>4824790</v>
      </c>
      <c r="O9" s="8">
        <v>1606761</v>
      </c>
      <c r="P9" s="8">
        <v>1603754</v>
      </c>
      <c r="Q9" s="8">
        <v>1605106</v>
      </c>
      <c r="R9" s="8">
        <v>4815621</v>
      </c>
      <c r="S9" s="8">
        <v>1594063</v>
      </c>
      <c r="T9" s="8">
        <v>1596965</v>
      </c>
      <c r="U9" s="8">
        <v>1591222</v>
      </c>
      <c r="V9" s="8">
        <v>4782250</v>
      </c>
      <c r="W9" s="8">
        <v>19415731</v>
      </c>
      <c r="X9" s="8">
        <v>19489718</v>
      </c>
      <c r="Y9" s="8">
        <v>-73987</v>
      </c>
      <c r="Z9" s="2">
        <v>-0.38</v>
      </c>
      <c r="AA9" s="6">
        <v>19489718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1508067</v>
      </c>
      <c r="D11" s="6"/>
      <c r="E11" s="7">
        <v>1688571</v>
      </c>
      <c r="F11" s="8">
        <v>1427271</v>
      </c>
      <c r="G11" s="8">
        <v>96510</v>
      </c>
      <c r="H11" s="8">
        <v>87629</v>
      </c>
      <c r="I11" s="8">
        <v>95485</v>
      </c>
      <c r="J11" s="8">
        <v>279624</v>
      </c>
      <c r="K11" s="8">
        <v>186993</v>
      </c>
      <c r="L11" s="8">
        <v>93222</v>
      </c>
      <c r="M11" s="8">
        <v>149893</v>
      </c>
      <c r="N11" s="8">
        <v>430108</v>
      </c>
      <c r="O11" s="8">
        <v>96947</v>
      </c>
      <c r="P11" s="8">
        <v>93238</v>
      </c>
      <c r="Q11" s="8">
        <v>76920</v>
      </c>
      <c r="R11" s="8">
        <v>267105</v>
      </c>
      <c r="S11" s="8">
        <v>87222</v>
      </c>
      <c r="T11" s="8">
        <v>80259</v>
      </c>
      <c r="U11" s="8">
        <v>196893</v>
      </c>
      <c r="V11" s="8">
        <v>364374</v>
      </c>
      <c r="W11" s="8">
        <v>1341211</v>
      </c>
      <c r="X11" s="8">
        <v>1427271</v>
      </c>
      <c r="Y11" s="8">
        <v>-86060</v>
      </c>
      <c r="Z11" s="2">
        <v>-6.03</v>
      </c>
      <c r="AA11" s="6">
        <v>1427271</v>
      </c>
    </row>
    <row r="12" spans="1:27" ht="12.75">
      <c r="A12" s="25" t="s">
        <v>37</v>
      </c>
      <c r="B12" s="29"/>
      <c r="C12" s="6">
        <v>2963471</v>
      </c>
      <c r="D12" s="6"/>
      <c r="E12" s="7">
        <v>4600000</v>
      </c>
      <c r="F12" s="8">
        <v>2800000</v>
      </c>
      <c r="G12" s="8">
        <v>168516</v>
      </c>
      <c r="H12" s="8">
        <v>285877</v>
      </c>
      <c r="I12" s="8">
        <v>269390</v>
      </c>
      <c r="J12" s="8">
        <v>723783</v>
      </c>
      <c r="K12" s="8">
        <v>270566</v>
      </c>
      <c r="L12" s="8">
        <v>224417</v>
      </c>
      <c r="M12" s="8">
        <v>150767</v>
      </c>
      <c r="N12" s="8">
        <v>645750</v>
      </c>
      <c r="O12" s="8">
        <v>374269</v>
      </c>
      <c r="P12" s="8">
        <v>257303</v>
      </c>
      <c r="Q12" s="8">
        <v>234267</v>
      </c>
      <c r="R12" s="8">
        <v>865839</v>
      </c>
      <c r="S12" s="8">
        <v>168753</v>
      </c>
      <c r="T12" s="8">
        <v>227125</v>
      </c>
      <c r="U12" s="8">
        <v>131781</v>
      </c>
      <c r="V12" s="8">
        <v>527659</v>
      </c>
      <c r="W12" s="8">
        <v>2763031</v>
      </c>
      <c r="X12" s="8">
        <v>2800000</v>
      </c>
      <c r="Y12" s="8">
        <v>-36969</v>
      </c>
      <c r="Z12" s="2">
        <v>-1.32</v>
      </c>
      <c r="AA12" s="6">
        <v>2800000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12480555</v>
      </c>
      <c r="D15" s="6"/>
      <c r="E15" s="7">
        <v>14100600</v>
      </c>
      <c r="F15" s="8">
        <v>14255600</v>
      </c>
      <c r="G15" s="8">
        <v>880277</v>
      </c>
      <c r="H15" s="8">
        <v>863418</v>
      </c>
      <c r="I15" s="8">
        <v>986137</v>
      </c>
      <c r="J15" s="8">
        <v>2729832</v>
      </c>
      <c r="K15" s="8">
        <v>1208644</v>
      </c>
      <c r="L15" s="8">
        <v>998137</v>
      </c>
      <c r="M15" s="8">
        <v>909386</v>
      </c>
      <c r="N15" s="8">
        <v>3116167</v>
      </c>
      <c r="O15" s="8">
        <v>973606</v>
      </c>
      <c r="P15" s="8">
        <v>1115673</v>
      </c>
      <c r="Q15" s="8">
        <v>953682</v>
      </c>
      <c r="R15" s="8">
        <v>3042961</v>
      </c>
      <c r="S15" s="8">
        <v>955086</v>
      </c>
      <c r="T15" s="8">
        <v>1055002</v>
      </c>
      <c r="U15" s="8">
        <v>1177009</v>
      </c>
      <c r="V15" s="8">
        <v>3187097</v>
      </c>
      <c r="W15" s="8">
        <v>12076057</v>
      </c>
      <c r="X15" s="8">
        <v>14255600</v>
      </c>
      <c r="Y15" s="8">
        <v>-2179543</v>
      </c>
      <c r="Z15" s="2">
        <v>-15.29</v>
      </c>
      <c r="AA15" s="6">
        <v>14255600</v>
      </c>
    </row>
    <row r="16" spans="1:27" ht="12.75">
      <c r="A16" s="23" t="s">
        <v>41</v>
      </c>
      <c r="B16" s="29"/>
      <c r="C16" s="6">
        <v>4119369</v>
      </c>
      <c r="D16" s="6"/>
      <c r="E16" s="7">
        <v>4245700</v>
      </c>
      <c r="F16" s="8">
        <v>4125700</v>
      </c>
      <c r="G16" s="8">
        <v>360000</v>
      </c>
      <c r="H16" s="8">
        <v>309546</v>
      </c>
      <c r="I16" s="8">
        <v>300335</v>
      </c>
      <c r="J16" s="8">
        <v>969881</v>
      </c>
      <c r="K16" s="8">
        <v>361957</v>
      </c>
      <c r="L16" s="8">
        <v>301908</v>
      </c>
      <c r="M16" s="8">
        <v>263199</v>
      </c>
      <c r="N16" s="8">
        <v>927064</v>
      </c>
      <c r="O16" s="8">
        <v>359188</v>
      </c>
      <c r="P16" s="8">
        <v>277858</v>
      </c>
      <c r="Q16" s="8">
        <v>308099</v>
      </c>
      <c r="R16" s="8">
        <v>945145</v>
      </c>
      <c r="S16" s="8"/>
      <c r="T16" s="8">
        <v>200</v>
      </c>
      <c r="U16" s="8">
        <v>85333</v>
      </c>
      <c r="V16" s="8">
        <v>85533</v>
      </c>
      <c r="W16" s="8">
        <v>2927623</v>
      </c>
      <c r="X16" s="8">
        <v>4125700</v>
      </c>
      <c r="Y16" s="8">
        <v>-1198077</v>
      </c>
      <c r="Z16" s="2">
        <v>-29.04</v>
      </c>
      <c r="AA16" s="6">
        <v>4125700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82529372</v>
      </c>
      <c r="D18" s="6"/>
      <c r="E18" s="7">
        <v>77691999</v>
      </c>
      <c r="F18" s="8">
        <v>81466999</v>
      </c>
      <c r="G18" s="8">
        <v>19515001</v>
      </c>
      <c r="H18" s="8">
        <v>4904861</v>
      </c>
      <c r="I18" s="8">
        <v>-1483853</v>
      </c>
      <c r="J18" s="8">
        <v>22936009</v>
      </c>
      <c r="K18" s="8">
        <v>202008</v>
      </c>
      <c r="L18" s="8">
        <v>5810577</v>
      </c>
      <c r="M18" s="8">
        <v>13152013</v>
      </c>
      <c r="N18" s="8">
        <v>19164598</v>
      </c>
      <c r="O18" s="8">
        <v>975313</v>
      </c>
      <c r="P18" s="8">
        <v>7308611</v>
      </c>
      <c r="Q18" s="8">
        <v>12345317</v>
      </c>
      <c r="R18" s="8">
        <v>20629241</v>
      </c>
      <c r="S18" s="8">
        <v>2888311</v>
      </c>
      <c r="T18" s="8">
        <v>215577</v>
      </c>
      <c r="U18" s="8">
        <v>1608836</v>
      </c>
      <c r="V18" s="8">
        <v>4712724</v>
      </c>
      <c r="W18" s="8">
        <v>67442572</v>
      </c>
      <c r="X18" s="8">
        <v>81466999</v>
      </c>
      <c r="Y18" s="8">
        <v>-14024427</v>
      </c>
      <c r="Z18" s="2">
        <v>-17.21</v>
      </c>
      <c r="AA18" s="6">
        <v>81466999</v>
      </c>
    </row>
    <row r="19" spans="1:27" ht="12.75">
      <c r="A19" s="23" t="s">
        <v>44</v>
      </c>
      <c r="B19" s="29"/>
      <c r="C19" s="6">
        <v>-11323380</v>
      </c>
      <c r="D19" s="6"/>
      <c r="E19" s="7">
        <v>-31158153</v>
      </c>
      <c r="F19" s="26">
        <v>-30512153</v>
      </c>
      <c r="G19" s="26">
        <v>-1393264</v>
      </c>
      <c r="H19" s="26">
        <v>-1300790</v>
      </c>
      <c r="I19" s="26">
        <v>-1349622</v>
      </c>
      <c r="J19" s="26">
        <v>-4043676</v>
      </c>
      <c r="K19" s="26">
        <v>-1344603</v>
      </c>
      <c r="L19" s="26">
        <v>-1374698</v>
      </c>
      <c r="M19" s="26">
        <v>-1351628</v>
      </c>
      <c r="N19" s="26">
        <v>-4070929</v>
      </c>
      <c r="O19" s="26">
        <v>-1056530</v>
      </c>
      <c r="P19" s="26">
        <v>-1363556</v>
      </c>
      <c r="Q19" s="26">
        <v>-1344221</v>
      </c>
      <c r="R19" s="26">
        <v>-3764307</v>
      </c>
      <c r="S19" s="26">
        <v>-1419810</v>
      </c>
      <c r="T19" s="26">
        <v>-1409833</v>
      </c>
      <c r="U19" s="26">
        <v>-1432556</v>
      </c>
      <c r="V19" s="26">
        <v>-4262199</v>
      </c>
      <c r="W19" s="26">
        <v>-16141111</v>
      </c>
      <c r="X19" s="26">
        <v>-30512153</v>
      </c>
      <c r="Y19" s="26">
        <v>14371042</v>
      </c>
      <c r="Z19" s="27">
        <v>-47.1</v>
      </c>
      <c r="AA19" s="28">
        <v>-30512153</v>
      </c>
    </row>
    <row r="20" spans="1:27" ht="12.75">
      <c r="A20" s="23" t="s">
        <v>45</v>
      </c>
      <c r="B20" s="29"/>
      <c r="C20" s="6">
        <v>7319915</v>
      </c>
      <c r="D20" s="6"/>
      <c r="E20" s="7">
        <v>170000</v>
      </c>
      <c r="F20" s="8">
        <v>170000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170000</v>
      </c>
      <c r="Y20" s="8">
        <v>-170000</v>
      </c>
      <c r="Z20" s="2">
        <v>-100</v>
      </c>
      <c r="AA20" s="6">
        <v>170000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329210862</v>
      </c>
      <c r="D21" s="33">
        <f t="shared" si="0"/>
        <v>0</v>
      </c>
      <c r="E21" s="34">
        <f t="shared" si="0"/>
        <v>340153600</v>
      </c>
      <c r="F21" s="35">
        <f t="shared" si="0"/>
        <v>338928618</v>
      </c>
      <c r="G21" s="35">
        <f t="shared" si="0"/>
        <v>56367219</v>
      </c>
      <c r="H21" s="35">
        <f t="shared" si="0"/>
        <v>24684246</v>
      </c>
      <c r="I21" s="35">
        <f t="shared" si="0"/>
        <v>16811252</v>
      </c>
      <c r="J21" s="35">
        <f t="shared" si="0"/>
        <v>97862717</v>
      </c>
      <c r="K21" s="35">
        <f t="shared" si="0"/>
        <v>20701333</v>
      </c>
      <c r="L21" s="35">
        <f t="shared" si="0"/>
        <v>23888203</v>
      </c>
      <c r="M21" s="35">
        <f t="shared" si="0"/>
        <v>30798221</v>
      </c>
      <c r="N21" s="35">
        <f t="shared" si="0"/>
        <v>75387757</v>
      </c>
      <c r="O21" s="35">
        <f t="shared" si="0"/>
        <v>22789216</v>
      </c>
      <c r="P21" s="35">
        <f t="shared" si="0"/>
        <v>23785675</v>
      </c>
      <c r="Q21" s="35">
        <f t="shared" si="0"/>
        <v>27981047</v>
      </c>
      <c r="R21" s="35">
        <f t="shared" si="0"/>
        <v>74555938</v>
      </c>
      <c r="S21" s="35">
        <f t="shared" si="0"/>
        <v>19944483</v>
      </c>
      <c r="T21" s="35">
        <f t="shared" si="0"/>
        <v>15946972</v>
      </c>
      <c r="U21" s="35">
        <f t="shared" si="0"/>
        <v>23439523</v>
      </c>
      <c r="V21" s="35">
        <f t="shared" si="0"/>
        <v>59330978</v>
      </c>
      <c r="W21" s="35">
        <f t="shared" si="0"/>
        <v>307137390</v>
      </c>
      <c r="X21" s="35">
        <f t="shared" si="0"/>
        <v>338928618</v>
      </c>
      <c r="Y21" s="35">
        <f t="shared" si="0"/>
        <v>-31791228</v>
      </c>
      <c r="Z21" s="36">
        <f>+IF(X21&lt;&gt;0,+(Y21/X21)*100,0)</f>
        <v>-9.379918458228275</v>
      </c>
      <c r="AA21" s="33">
        <f>SUM(AA5:AA20)</f>
        <v>338928618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114740524</v>
      </c>
      <c r="D24" s="6"/>
      <c r="E24" s="7">
        <v>129282203</v>
      </c>
      <c r="F24" s="8">
        <v>122785880</v>
      </c>
      <c r="G24" s="8">
        <v>9755751</v>
      </c>
      <c r="H24" s="8">
        <v>9800269</v>
      </c>
      <c r="I24" s="8">
        <v>9477676</v>
      </c>
      <c r="J24" s="8">
        <v>29033696</v>
      </c>
      <c r="K24" s="8">
        <v>10059074</v>
      </c>
      <c r="L24" s="8">
        <v>9515265</v>
      </c>
      <c r="M24" s="8">
        <v>265204</v>
      </c>
      <c r="N24" s="8">
        <v>19839543</v>
      </c>
      <c r="O24" s="8">
        <v>18968711</v>
      </c>
      <c r="P24" s="8">
        <v>9844525</v>
      </c>
      <c r="Q24" s="8">
        <v>9579739</v>
      </c>
      <c r="R24" s="8">
        <v>38392975</v>
      </c>
      <c r="S24" s="8">
        <v>9337968</v>
      </c>
      <c r="T24" s="8">
        <v>9702132</v>
      </c>
      <c r="U24" s="8">
        <v>10167586</v>
      </c>
      <c r="V24" s="8">
        <v>29207686</v>
      </c>
      <c r="W24" s="8">
        <v>116473900</v>
      </c>
      <c r="X24" s="8">
        <v>122785880</v>
      </c>
      <c r="Y24" s="8">
        <v>-6311980</v>
      </c>
      <c r="Z24" s="2">
        <v>-5.14</v>
      </c>
      <c r="AA24" s="6">
        <v>122785880</v>
      </c>
    </row>
    <row r="25" spans="1:27" ht="12.75">
      <c r="A25" s="25" t="s">
        <v>49</v>
      </c>
      <c r="B25" s="24"/>
      <c r="C25" s="6">
        <v>4104788</v>
      </c>
      <c r="D25" s="6"/>
      <c r="E25" s="7">
        <v>4757148</v>
      </c>
      <c r="F25" s="8">
        <v>4757148</v>
      </c>
      <c r="G25" s="8">
        <v>374201</v>
      </c>
      <c r="H25" s="8">
        <v>363010</v>
      </c>
      <c r="I25" s="8">
        <v>363010</v>
      </c>
      <c r="J25" s="8">
        <v>1100221</v>
      </c>
      <c r="K25" s="8">
        <v>363010</v>
      </c>
      <c r="L25" s="8">
        <v>363010</v>
      </c>
      <c r="M25" s="8"/>
      <c r="N25" s="8">
        <v>726020</v>
      </c>
      <c r="O25" s="8">
        <v>726020</v>
      </c>
      <c r="P25" s="8">
        <v>363010</v>
      </c>
      <c r="Q25" s="8">
        <v>363010</v>
      </c>
      <c r="R25" s="8">
        <v>1452040</v>
      </c>
      <c r="S25" s="8">
        <v>363010</v>
      </c>
      <c r="T25" s="8">
        <v>363010</v>
      </c>
      <c r="U25" s="8">
        <v>671856</v>
      </c>
      <c r="V25" s="8">
        <v>1397876</v>
      </c>
      <c r="W25" s="8">
        <v>4676157</v>
      </c>
      <c r="X25" s="8">
        <v>4757148</v>
      </c>
      <c r="Y25" s="8">
        <v>-80991</v>
      </c>
      <c r="Z25" s="2">
        <v>-1.7</v>
      </c>
      <c r="AA25" s="6">
        <v>4757148</v>
      </c>
    </row>
    <row r="26" spans="1:27" ht="12.75">
      <c r="A26" s="25" t="s">
        <v>50</v>
      </c>
      <c r="B26" s="24"/>
      <c r="C26" s="6">
        <v>15644608</v>
      </c>
      <c r="D26" s="6"/>
      <c r="E26" s="7">
        <v>7726668</v>
      </c>
      <c r="F26" s="8">
        <v>7776668</v>
      </c>
      <c r="G26" s="8">
        <v>126872</v>
      </c>
      <c r="H26" s="8">
        <v>223682</v>
      </c>
      <c r="I26" s="8"/>
      <c r="J26" s="8">
        <v>350554</v>
      </c>
      <c r="K26" s="8">
        <v>175489</v>
      </c>
      <c r="L26" s="8">
        <v>29491</v>
      </c>
      <c r="M26" s="8"/>
      <c r="N26" s="8">
        <v>204980</v>
      </c>
      <c r="O26" s="8">
        <v>105207</v>
      </c>
      <c r="P26" s="8">
        <v>63652</v>
      </c>
      <c r="Q26" s="8">
        <v>118365</v>
      </c>
      <c r="R26" s="8">
        <v>287224</v>
      </c>
      <c r="S26" s="8"/>
      <c r="T26" s="8">
        <v>78145</v>
      </c>
      <c r="U26" s="8">
        <v>-838062</v>
      </c>
      <c r="V26" s="8">
        <v>-759917</v>
      </c>
      <c r="W26" s="8">
        <v>82841</v>
      </c>
      <c r="X26" s="8">
        <v>7776668</v>
      </c>
      <c r="Y26" s="8">
        <v>-7693827</v>
      </c>
      <c r="Z26" s="2">
        <v>-98.93</v>
      </c>
      <c r="AA26" s="6">
        <v>7776668</v>
      </c>
    </row>
    <row r="27" spans="1:27" ht="12.75">
      <c r="A27" s="25" t="s">
        <v>51</v>
      </c>
      <c r="B27" s="24"/>
      <c r="C27" s="6">
        <v>13197986</v>
      </c>
      <c r="D27" s="6"/>
      <c r="E27" s="7">
        <v>11216793</v>
      </c>
      <c r="F27" s="8">
        <v>10993793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10993793</v>
      </c>
      <c r="Y27" s="8">
        <v>-10993793</v>
      </c>
      <c r="Z27" s="2">
        <v>-100</v>
      </c>
      <c r="AA27" s="6">
        <v>10993793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89415159</v>
      </c>
      <c r="D29" s="6"/>
      <c r="E29" s="7">
        <v>106045941</v>
      </c>
      <c r="F29" s="8">
        <v>104045941</v>
      </c>
      <c r="G29" s="8"/>
      <c r="H29" s="8">
        <v>14377066</v>
      </c>
      <c r="I29" s="8">
        <v>12618972</v>
      </c>
      <c r="J29" s="8">
        <v>26996038</v>
      </c>
      <c r="K29" s="8">
        <v>7290387</v>
      </c>
      <c r="L29" s="8">
        <v>7349032</v>
      </c>
      <c r="M29" s="8">
        <v>6888085</v>
      </c>
      <c r="N29" s="8">
        <v>21527504</v>
      </c>
      <c r="O29" s="8">
        <v>6825073</v>
      </c>
      <c r="P29" s="8">
        <v>6803844</v>
      </c>
      <c r="Q29" s="8">
        <v>6324708</v>
      </c>
      <c r="R29" s="8">
        <v>19953625</v>
      </c>
      <c r="S29" s="8">
        <v>6818083</v>
      </c>
      <c r="T29" s="8">
        <v>6441016</v>
      </c>
      <c r="U29" s="8">
        <v>7673643</v>
      </c>
      <c r="V29" s="8">
        <v>20932742</v>
      </c>
      <c r="W29" s="8">
        <v>89409909</v>
      </c>
      <c r="X29" s="8">
        <v>104045941</v>
      </c>
      <c r="Y29" s="8">
        <v>-14636032</v>
      </c>
      <c r="Z29" s="2">
        <v>-14.07</v>
      </c>
      <c r="AA29" s="6">
        <v>104045941</v>
      </c>
    </row>
    <row r="30" spans="1:27" ht="12.75">
      <c r="A30" s="25" t="s">
        <v>54</v>
      </c>
      <c r="B30" s="24"/>
      <c r="C30" s="6">
        <v>2991442</v>
      </c>
      <c r="D30" s="6"/>
      <c r="E30" s="7">
        <v>2558800</v>
      </c>
      <c r="F30" s="8">
        <v>2409080</v>
      </c>
      <c r="G30" s="8">
        <v>393747</v>
      </c>
      <c r="H30" s="8">
        <v>340308</v>
      </c>
      <c r="I30" s="8">
        <v>117029</v>
      </c>
      <c r="J30" s="8">
        <v>851084</v>
      </c>
      <c r="K30" s="8">
        <v>105907</v>
      </c>
      <c r="L30" s="8">
        <v>193574</v>
      </c>
      <c r="M30" s="8">
        <v>137054</v>
      </c>
      <c r="N30" s="8">
        <v>436535</v>
      </c>
      <c r="O30" s="8">
        <v>71258</v>
      </c>
      <c r="P30" s="8">
        <v>46989</v>
      </c>
      <c r="Q30" s="8">
        <v>98228</v>
      </c>
      <c r="R30" s="8">
        <v>216475</v>
      </c>
      <c r="S30" s="8">
        <v>84100</v>
      </c>
      <c r="T30" s="8">
        <v>27582</v>
      </c>
      <c r="U30" s="8">
        <v>364065</v>
      </c>
      <c r="V30" s="8">
        <v>475747</v>
      </c>
      <c r="W30" s="8">
        <v>1979841</v>
      </c>
      <c r="X30" s="8">
        <v>2409080</v>
      </c>
      <c r="Y30" s="8">
        <v>-429239</v>
      </c>
      <c r="Z30" s="2">
        <v>-17.82</v>
      </c>
      <c r="AA30" s="6">
        <v>2409080</v>
      </c>
    </row>
    <row r="31" spans="1:27" ht="12.75">
      <c r="A31" s="25" t="s">
        <v>55</v>
      </c>
      <c r="B31" s="24"/>
      <c r="C31" s="6">
        <v>50713869</v>
      </c>
      <c r="D31" s="6"/>
      <c r="E31" s="7">
        <v>45841110</v>
      </c>
      <c r="F31" s="8">
        <v>51627493</v>
      </c>
      <c r="G31" s="8">
        <v>2054857</v>
      </c>
      <c r="H31" s="8">
        <v>1087835</v>
      </c>
      <c r="I31" s="8">
        <v>3741904</v>
      </c>
      <c r="J31" s="8">
        <v>6884596</v>
      </c>
      <c r="K31" s="8">
        <v>4920780</v>
      </c>
      <c r="L31" s="8">
        <v>5701845</v>
      </c>
      <c r="M31" s="8">
        <v>2780931</v>
      </c>
      <c r="N31" s="8">
        <v>13403556</v>
      </c>
      <c r="O31" s="8">
        <v>2716929</v>
      </c>
      <c r="P31" s="8">
        <v>1569879</v>
      </c>
      <c r="Q31" s="8">
        <v>2718134</v>
      </c>
      <c r="R31" s="8">
        <v>7004942</v>
      </c>
      <c r="S31" s="8">
        <v>1371481</v>
      </c>
      <c r="T31" s="8">
        <v>1264657</v>
      </c>
      <c r="U31" s="8">
        <v>5603346</v>
      </c>
      <c r="V31" s="8">
        <v>8239484</v>
      </c>
      <c r="W31" s="8">
        <v>35532578</v>
      </c>
      <c r="X31" s="8">
        <v>51627493</v>
      </c>
      <c r="Y31" s="8">
        <v>-16094915</v>
      </c>
      <c r="Z31" s="2">
        <v>-31.18</v>
      </c>
      <c r="AA31" s="6">
        <v>51627493</v>
      </c>
    </row>
    <row r="32" spans="1:27" ht="12.75">
      <c r="A32" s="25" t="s">
        <v>43</v>
      </c>
      <c r="B32" s="24"/>
      <c r="C32" s="6">
        <v>2719014</v>
      </c>
      <c r="D32" s="6"/>
      <c r="E32" s="7">
        <v>3612000</v>
      </c>
      <c r="F32" s="8">
        <v>4237000</v>
      </c>
      <c r="G32" s="8">
        <v>104941</v>
      </c>
      <c r="H32" s="8">
        <v>601794</v>
      </c>
      <c r="I32" s="8">
        <v>104375</v>
      </c>
      <c r="J32" s="8">
        <v>811110</v>
      </c>
      <c r="K32" s="8">
        <v>126553</v>
      </c>
      <c r="L32" s="8">
        <v>166199</v>
      </c>
      <c r="M32" s="8">
        <v>180943</v>
      </c>
      <c r="N32" s="8">
        <v>473695</v>
      </c>
      <c r="O32" s="8">
        <v>882405</v>
      </c>
      <c r="P32" s="8">
        <v>363413</v>
      </c>
      <c r="Q32" s="8">
        <v>454871</v>
      </c>
      <c r="R32" s="8">
        <v>1700689</v>
      </c>
      <c r="S32" s="8">
        <v>68803</v>
      </c>
      <c r="T32" s="8">
        <v>433511</v>
      </c>
      <c r="U32" s="8">
        <v>262597</v>
      </c>
      <c r="V32" s="8">
        <v>764911</v>
      </c>
      <c r="W32" s="8">
        <v>3750405</v>
      </c>
      <c r="X32" s="8">
        <v>4237000</v>
      </c>
      <c r="Y32" s="8">
        <v>-486595</v>
      </c>
      <c r="Z32" s="2">
        <v>-11.48</v>
      </c>
      <c r="AA32" s="6">
        <v>4237000</v>
      </c>
    </row>
    <row r="33" spans="1:27" ht="12.75">
      <c r="A33" s="25" t="s">
        <v>56</v>
      </c>
      <c r="B33" s="24"/>
      <c r="C33" s="6">
        <v>20518874</v>
      </c>
      <c r="D33" s="6"/>
      <c r="E33" s="7">
        <v>22594456</v>
      </c>
      <c r="F33" s="8">
        <v>24274083</v>
      </c>
      <c r="G33" s="8">
        <v>3216900</v>
      </c>
      <c r="H33" s="8">
        <v>1226429</v>
      </c>
      <c r="I33" s="8">
        <v>1072185</v>
      </c>
      <c r="J33" s="8">
        <v>5515514</v>
      </c>
      <c r="K33" s="8">
        <v>2195878</v>
      </c>
      <c r="L33" s="8">
        <v>1829186</v>
      </c>
      <c r="M33" s="8">
        <v>1395065</v>
      </c>
      <c r="N33" s="8">
        <v>5420129</v>
      </c>
      <c r="O33" s="8">
        <v>2192550</v>
      </c>
      <c r="P33" s="8">
        <v>1354183</v>
      </c>
      <c r="Q33" s="8">
        <v>1903768</v>
      </c>
      <c r="R33" s="8">
        <v>5450501</v>
      </c>
      <c r="S33" s="8">
        <v>609333</v>
      </c>
      <c r="T33" s="8">
        <v>1714730</v>
      </c>
      <c r="U33" s="8">
        <v>1758727</v>
      </c>
      <c r="V33" s="8">
        <v>4082790</v>
      </c>
      <c r="W33" s="8">
        <v>20468934</v>
      </c>
      <c r="X33" s="8">
        <v>24274083</v>
      </c>
      <c r="Y33" s="8">
        <v>-3805149</v>
      </c>
      <c r="Z33" s="2">
        <v>-15.68</v>
      </c>
      <c r="AA33" s="6">
        <v>24274083</v>
      </c>
    </row>
    <row r="34" spans="1:27" ht="12.75">
      <c r="A34" s="23" t="s">
        <v>57</v>
      </c>
      <c r="B34" s="29"/>
      <c r="C34" s="6">
        <v>99063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314145327</v>
      </c>
      <c r="D35" s="33">
        <f>SUM(D24:D34)</f>
        <v>0</v>
      </c>
      <c r="E35" s="34">
        <f t="shared" si="1"/>
        <v>333635119</v>
      </c>
      <c r="F35" s="35">
        <f t="shared" si="1"/>
        <v>332907086</v>
      </c>
      <c r="G35" s="35">
        <f t="shared" si="1"/>
        <v>16027269</v>
      </c>
      <c r="H35" s="35">
        <f t="shared" si="1"/>
        <v>28020393</v>
      </c>
      <c r="I35" s="35">
        <f t="shared" si="1"/>
        <v>27495151</v>
      </c>
      <c r="J35" s="35">
        <f t="shared" si="1"/>
        <v>71542813</v>
      </c>
      <c r="K35" s="35">
        <f t="shared" si="1"/>
        <v>25237078</v>
      </c>
      <c r="L35" s="35">
        <f t="shared" si="1"/>
        <v>25147602</v>
      </c>
      <c r="M35" s="35">
        <f t="shared" si="1"/>
        <v>11647282</v>
      </c>
      <c r="N35" s="35">
        <f t="shared" si="1"/>
        <v>62031962</v>
      </c>
      <c r="O35" s="35">
        <f t="shared" si="1"/>
        <v>32488153</v>
      </c>
      <c r="P35" s="35">
        <f t="shared" si="1"/>
        <v>20409495</v>
      </c>
      <c r="Q35" s="35">
        <f t="shared" si="1"/>
        <v>21560823</v>
      </c>
      <c r="R35" s="35">
        <f t="shared" si="1"/>
        <v>74458471</v>
      </c>
      <c r="S35" s="35">
        <f t="shared" si="1"/>
        <v>18652778</v>
      </c>
      <c r="T35" s="35">
        <f t="shared" si="1"/>
        <v>20024783</v>
      </c>
      <c r="U35" s="35">
        <f t="shared" si="1"/>
        <v>25663758</v>
      </c>
      <c r="V35" s="35">
        <f t="shared" si="1"/>
        <v>64341319</v>
      </c>
      <c r="W35" s="35">
        <f t="shared" si="1"/>
        <v>272374565</v>
      </c>
      <c r="X35" s="35">
        <f t="shared" si="1"/>
        <v>332907086</v>
      </c>
      <c r="Y35" s="35">
        <f t="shared" si="1"/>
        <v>-60532521</v>
      </c>
      <c r="Z35" s="36">
        <f>+IF(X35&lt;&gt;0,+(Y35/X35)*100,0)</f>
        <v>-18.18300767560111</v>
      </c>
      <c r="AA35" s="33">
        <f>SUM(AA24:AA34)</f>
        <v>332907086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15065535</v>
      </c>
      <c r="D37" s="46">
        <f>+D21-D35</f>
        <v>0</v>
      </c>
      <c r="E37" s="47">
        <f t="shared" si="2"/>
        <v>6518481</v>
      </c>
      <c r="F37" s="48">
        <f t="shared" si="2"/>
        <v>6021532</v>
      </c>
      <c r="G37" s="48">
        <f t="shared" si="2"/>
        <v>40339950</v>
      </c>
      <c r="H37" s="48">
        <f t="shared" si="2"/>
        <v>-3336147</v>
      </c>
      <c r="I37" s="48">
        <f t="shared" si="2"/>
        <v>-10683899</v>
      </c>
      <c r="J37" s="48">
        <f t="shared" si="2"/>
        <v>26319904</v>
      </c>
      <c r="K37" s="48">
        <f t="shared" si="2"/>
        <v>-4535745</v>
      </c>
      <c r="L37" s="48">
        <f t="shared" si="2"/>
        <v>-1259399</v>
      </c>
      <c r="M37" s="48">
        <f t="shared" si="2"/>
        <v>19150939</v>
      </c>
      <c r="N37" s="48">
        <f t="shared" si="2"/>
        <v>13355795</v>
      </c>
      <c r="O37" s="48">
        <f t="shared" si="2"/>
        <v>-9698937</v>
      </c>
      <c r="P37" s="48">
        <f t="shared" si="2"/>
        <v>3376180</v>
      </c>
      <c r="Q37" s="48">
        <f t="shared" si="2"/>
        <v>6420224</v>
      </c>
      <c r="R37" s="48">
        <f t="shared" si="2"/>
        <v>97467</v>
      </c>
      <c r="S37" s="48">
        <f t="shared" si="2"/>
        <v>1291705</v>
      </c>
      <c r="T37" s="48">
        <f t="shared" si="2"/>
        <v>-4077811</v>
      </c>
      <c r="U37" s="48">
        <f t="shared" si="2"/>
        <v>-2224235</v>
      </c>
      <c r="V37" s="48">
        <f t="shared" si="2"/>
        <v>-5010341</v>
      </c>
      <c r="W37" s="48">
        <f t="shared" si="2"/>
        <v>34762825</v>
      </c>
      <c r="X37" s="48">
        <f>IF(F21=F35,0,X21-X35)</f>
        <v>6021532</v>
      </c>
      <c r="Y37" s="48">
        <f t="shared" si="2"/>
        <v>28741293</v>
      </c>
      <c r="Z37" s="49">
        <f>+IF(X37&lt;&gt;0,+(Y37/X37)*100,0)</f>
        <v>477.3086483639047</v>
      </c>
      <c r="AA37" s="46">
        <f>+AA21-AA35</f>
        <v>6021532</v>
      </c>
    </row>
    <row r="38" spans="1:27" ht="22.5" customHeight="1">
      <c r="A38" s="50" t="s">
        <v>60</v>
      </c>
      <c r="B38" s="29"/>
      <c r="C38" s="6">
        <v>535728</v>
      </c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15601263</v>
      </c>
      <c r="D41" s="56">
        <f>SUM(D37:D40)</f>
        <v>0</v>
      </c>
      <c r="E41" s="57">
        <f t="shared" si="3"/>
        <v>6518481</v>
      </c>
      <c r="F41" s="58">
        <f t="shared" si="3"/>
        <v>6021532</v>
      </c>
      <c r="G41" s="58">
        <f t="shared" si="3"/>
        <v>40339950</v>
      </c>
      <c r="H41" s="58">
        <f t="shared" si="3"/>
        <v>-3336147</v>
      </c>
      <c r="I41" s="58">
        <f t="shared" si="3"/>
        <v>-10683899</v>
      </c>
      <c r="J41" s="58">
        <f t="shared" si="3"/>
        <v>26319904</v>
      </c>
      <c r="K41" s="58">
        <f t="shared" si="3"/>
        <v>-4535745</v>
      </c>
      <c r="L41" s="58">
        <f t="shared" si="3"/>
        <v>-1259399</v>
      </c>
      <c r="M41" s="58">
        <f t="shared" si="3"/>
        <v>19150939</v>
      </c>
      <c r="N41" s="58">
        <f t="shared" si="3"/>
        <v>13355795</v>
      </c>
      <c r="O41" s="58">
        <f t="shared" si="3"/>
        <v>-9698937</v>
      </c>
      <c r="P41" s="58">
        <f t="shared" si="3"/>
        <v>3376180</v>
      </c>
      <c r="Q41" s="58">
        <f t="shared" si="3"/>
        <v>6420224</v>
      </c>
      <c r="R41" s="58">
        <f t="shared" si="3"/>
        <v>97467</v>
      </c>
      <c r="S41" s="58">
        <f t="shared" si="3"/>
        <v>1291705</v>
      </c>
      <c r="T41" s="58">
        <f t="shared" si="3"/>
        <v>-4077811</v>
      </c>
      <c r="U41" s="58">
        <f t="shared" si="3"/>
        <v>-2224235</v>
      </c>
      <c r="V41" s="58">
        <f t="shared" si="3"/>
        <v>-5010341</v>
      </c>
      <c r="W41" s="58">
        <f t="shared" si="3"/>
        <v>34762825</v>
      </c>
      <c r="X41" s="58">
        <f t="shared" si="3"/>
        <v>6021532</v>
      </c>
      <c r="Y41" s="58">
        <f t="shared" si="3"/>
        <v>28741293</v>
      </c>
      <c r="Z41" s="59">
        <f>+IF(X41&lt;&gt;0,+(Y41/X41)*100,0)</f>
        <v>477.3086483639047</v>
      </c>
      <c r="AA41" s="56">
        <f>SUM(AA37:AA40)</f>
        <v>6021532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15601263</v>
      </c>
      <c r="D43" s="64">
        <f>+D41-D42</f>
        <v>0</v>
      </c>
      <c r="E43" s="65">
        <f t="shared" si="4"/>
        <v>6518481</v>
      </c>
      <c r="F43" s="66">
        <f t="shared" si="4"/>
        <v>6021532</v>
      </c>
      <c r="G43" s="66">
        <f t="shared" si="4"/>
        <v>40339950</v>
      </c>
      <c r="H43" s="66">
        <f t="shared" si="4"/>
        <v>-3336147</v>
      </c>
      <c r="I43" s="66">
        <f t="shared" si="4"/>
        <v>-10683899</v>
      </c>
      <c r="J43" s="66">
        <f t="shared" si="4"/>
        <v>26319904</v>
      </c>
      <c r="K43" s="66">
        <f t="shared" si="4"/>
        <v>-4535745</v>
      </c>
      <c r="L43" s="66">
        <f t="shared" si="4"/>
        <v>-1259399</v>
      </c>
      <c r="M43" s="66">
        <f t="shared" si="4"/>
        <v>19150939</v>
      </c>
      <c r="N43" s="66">
        <f t="shared" si="4"/>
        <v>13355795</v>
      </c>
      <c r="O43" s="66">
        <f t="shared" si="4"/>
        <v>-9698937</v>
      </c>
      <c r="P43" s="66">
        <f t="shared" si="4"/>
        <v>3376180</v>
      </c>
      <c r="Q43" s="66">
        <f t="shared" si="4"/>
        <v>6420224</v>
      </c>
      <c r="R43" s="66">
        <f t="shared" si="4"/>
        <v>97467</v>
      </c>
      <c r="S43" s="66">
        <f t="shared" si="4"/>
        <v>1291705</v>
      </c>
      <c r="T43" s="66">
        <f t="shared" si="4"/>
        <v>-4077811</v>
      </c>
      <c r="U43" s="66">
        <f t="shared" si="4"/>
        <v>-2224235</v>
      </c>
      <c r="V43" s="66">
        <f t="shared" si="4"/>
        <v>-5010341</v>
      </c>
      <c r="W43" s="66">
        <f t="shared" si="4"/>
        <v>34762825</v>
      </c>
      <c r="X43" s="66">
        <f t="shared" si="4"/>
        <v>6021532</v>
      </c>
      <c r="Y43" s="66">
        <f t="shared" si="4"/>
        <v>28741293</v>
      </c>
      <c r="Z43" s="67">
        <f>+IF(X43&lt;&gt;0,+(Y43/X43)*100,0)</f>
        <v>477.3086483639047</v>
      </c>
      <c r="AA43" s="64">
        <f>+AA41-AA42</f>
        <v>6021532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15601263</v>
      </c>
      <c r="D45" s="56">
        <f>SUM(D43:D44)</f>
        <v>0</v>
      </c>
      <c r="E45" s="57">
        <f t="shared" si="5"/>
        <v>6518481</v>
      </c>
      <c r="F45" s="58">
        <f t="shared" si="5"/>
        <v>6021532</v>
      </c>
      <c r="G45" s="58">
        <f t="shared" si="5"/>
        <v>40339950</v>
      </c>
      <c r="H45" s="58">
        <f t="shared" si="5"/>
        <v>-3336147</v>
      </c>
      <c r="I45" s="58">
        <f t="shared" si="5"/>
        <v>-10683899</v>
      </c>
      <c r="J45" s="58">
        <f t="shared" si="5"/>
        <v>26319904</v>
      </c>
      <c r="K45" s="58">
        <f t="shared" si="5"/>
        <v>-4535745</v>
      </c>
      <c r="L45" s="58">
        <f t="shared" si="5"/>
        <v>-1259399</v>
      </c>
      <c r="M45" s="58">
        <f t="shared" si="5"/>
        <v>19150939</v>
      </c>
      <c r="N45" s="58">
        <f t="shared" si="5"/>
        <v>13355795</v>
      </c>
      <c r="O45" s="58">
        <f t="shared" si="5"/>
        <v>-9698937</v>
      </c>
      <c r="P45" s="58">
        <f t="shared" si="5"/>
        <v>3376180</v>
      </c>
      <c r="Q45" s="58">
        <f t="shared" si="5"/>
        <v>6420224</v>
      </c>
      <c r="R45" s="58">
        <f t="shared" si="5"/>
        <v>97467</v>
      </c>
      <c r="S45" s="58">
        <f t="shared" si="5"/>
        <v>1291705</v>
      </c>
      <c r="T45" s="58">
        <f t="shared" si="5"/>
        <v>-4077811</v>
      </c>
      <c r="U45" s="58">
        <f t="shared" si="5"/>
        <v>-2224235</v>
      </c>
      <c r="V45" s="58">
        <f t="shared" si="5"/>
        <v>-5010341</v>
      </c>
      <c r="W45" s="58">
        <f t="shared" si="5"/>
        <v>34762825</v>
      </c>
      <c r="X45" s="58">
        <f t="shared" si="5"/>
        <v>6021532</v>
      </c>
      <c r="Y45" s="58">
        <f t="shared" si="5"/>
        <v>28741293</v>
      </c>
      <c r="Z45" s="59">
        <f>+IF(X45&lt;&gt;0,+(Y45/X45)*100,0)</f>
        <v>477.3086483639047</v>
      </c>
      <c r="AA45" s="56">
        <f>SUM(AA43:AA44)</f>
        <v>6021532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15601263</v>
      </c>
      <c r="D47" s="71">
        <f>SUM(D45:D46)</f>
        <v>0</v>
      </c>
      <c r="E47" s="72">
        <f t="shared" si="6"/>
        <v>6518481</v>
      </c>
      <c r="F47" s="73">
        <f t="shared" si="6"/>
        <v>6021532</v>
      </c>
      <c r="G47" s="73">
        <f t="shared" si="6"/>
        <v>40339950</v>
      </c>
      <c r="H47" s="74">
        <f t="shared" si="6"/>
        <v>-3336147</v>
      </c>
      <c r="I47" s="74">
        <f t="shared" si="6"/>
        <v>-10683899</v>
      </c>
      <c r="J47" s="74">
        <f t="shared" si="6"/>
        <v>26319904</v>
      </c>
      <c r="K47" s="74">
        <f t="shared" si="6"/>
        <v>-4535745</v>
      </c>
      <c r="L47" s="74">
        <f t="shared" si="6"/>
        <v>-1259399</v>
      </c>
      <c r="M47" s="73">
        <f t="shared" si="6"/>
        <v>19150939</v>
      </c>
      <c r="N47" s="73">
        <f t="shared" si="6"/>
        <v>13355795</v>
      </c>
      <c r="O47" s="74">
        <f t="shared" si="6"/>
        <v>-9698937</v>
      </c>
      <c r="P47" s="74">
        <f t="shared" si="6"/>
        <v>3376180</v>
      </c>
      <c r="Q47" s="74">
        <f t="shared" si="6"/>
        <v>6420224</v>
      </c>
      <c r="R47" s="74">
        <f t="shared" si="6"/>
        <v>97467</v>
      </c>
      <c r="S47" s="74">
        <f t="shared" si="6"/>
        <v>1291705</v>
      </c>
      <c r="T47" s="73">
        <f t="shared" si="6"/>
        <v>-4077811</v>
      </c>
      <c r="U47" s="73">
        <f t="shared" si="6"/>
        <v>-2224235</v>
      </c>
      <c r="V47" s="74">
        <f t="shared" si="6"/>
        <v>-5010341</v>
      </c>
      <c r="W47" s="74">
        <f t="shared" si="6"/>
        <v>34762825</v>
      </c>
      <c r="X47" s="74">
        <f t="shared" si="6"/>
        <v>6021532</v>
      </c>
      <c r="Y47" s="74">
        <f t="shared" si="6"/>
        <v>28741293</v>
      </c>
      <c r="Z47" s="75">
        <f>+IF(X47&lt;&gt;0,+(Y47/X47)*100,0)</f>
        <v>477.3086483639047</v>
      </c>
      <c r="AA47" s="76">
        <f>SUM(AA45:AA46)</f>
        <v>6021532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36996355</v>
      </c>
      <c r="D5" s="6"/>
      <c r="E5" s="7">
        <v>35358540</v>
      </c>
      <c r="F5" s="8">
        <v>35358540</v>
      </c>
      <c r="G5" s="8">
        <v>4048083</v>
      </c>
      <c r="H5" s="8"/>
      <c r="I5" s="8"/>
      <c r="J5" s="8">
        <v>4048083</v>
      </c>
      <c r="K5" s="8"/>
      <c r="L5" s="8">
        <v>3835378</v>
      </c>
      <c r="M5" s="8">
        <v>7670753</v>
      </c>
      <c r="N5" s="8">
        <v>11506131</v>
      </c>
      <c r="O5" s="8">
        <v>7674551</v>
      </c>
      <c r="P5" s="8">
        <v>3868673</v>
      </c>
      <c r="Q5" s="8">
        <v>3835378</v>
      </c>
      <c r="R5" s="8">
        <v>15378602</v>
      </c>
      <c r="S5" s="8">
        <v>4708605</v>
      </c>
      <c r="T5" s="8">
        <v>304</v>
      </c>
      <c r="U5" s="8"/>
      <c r="V5" s="8">
        <v>4708909</v>
      </c>
      <c r="W5" s="8">
        <v>35641725</v>
      </c>
      <c r="X5" s="8">
        <v>35358540</v>
      </c>
      <c r="Y5" s="8">
        <v>283185</v>
      </c>
      <c r="Z5" s="2">
        <v>0.8</v>
      </c>
      <c r="AA5" s="6">
        <v>35358540</v>
      </c>
    </row>
    <row r="6" spans="1:27" ht="12.75">
      <c r="A6" s="23" t="s">
        <v>32</v>
      </c>
      <c r="B6" s="24"/>
      <c r="C6" s="6">
        <v>13607692</v>
      </c>
      <c r="D6" s="6"/>
      <c r="E6" s="7">
        <v>12909521</v>
      </c>
      <c r="F6" s="8">
        <v>12909521</v>
      </c>
      <c r="G6" s="8">
        <v>857041</v>
      </c>
      <c r="H6" s="8"/>
      <c r="I6" s="8"/>
      <c r="J6" s="8">
        <v>857041</v>
      </c>
      <c r="K6" s="8"/>
      <c r="L6" s="8">
        <v>1262310</v>
      </c>
      <c r="M6" s="8">
        <v>1922584</v>
      </c>
      <c r="N6" s="8">
        <v>3184894</v>
      </c>
      <c r="O6" s="8">
        <v>2905542</v>
      </c>
      <c r="P6" s="8">
        <v>813392</v>
      </c>
      <c r="Q6" s="8">
        <v>988491</v>
      </c>
      <c r="R6" s="8">
        <v>4707425</v>
      </c>
      <c r="S6" s="8">
        <v>1712376</v>
      </c>
      <c r="T6" s="8">
        <v>1166638</v>
      </c>
      <c r="U6" s="8">
        <v>1341542</v>
      </c>
      <c r="V6" s="8">
        <v>4220556</v>
      </c>
      <c r="W6" s="8">
        <v>12969916</v>
      </c>
      <c r="X6" s="8">
        <v>12909521</v>
      </c>
      <c r="Y6" s="8">
        <v>60395</v>
      </c>
      <c r="Z6" s="2">
        <v>0.47</v>
      </c>
      <c r="AA6" s="6">
        <v>12909521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2350176</v>
      </c>
      <c r="D9" s="6"/>
      <c r="E9" s="7">
        <v>2286206</v>
      </c>
      <c r="F9" s="8">
        <v>2085721</v>
      </c>
      <c r="G9" s="8">
        <v>120605</v>
      </c>
      <c r="H9" s="8"/>
      <c r="I9" s="8"/>
      <c r="J9" s="8">
        <v>120605</v>
      </c>
      <c r="K9" s="8"/>
      <c r="L9" s="8">
        <v>120733</v>
      </c>
      <c r="M9" s="8">
        <v>272640</v>
      </c>
      <c r="N9" s="8">
        <v>393373</v>
      </c>
      <c r="O9" s="8">
        <v>271608</v>
      </c>
      <c r="P9" s="8">
        <v>135575</v>
      </c>
      <c r="Q9" s="8">
        <v>135763</v>
      </c>
      <c r="R9" s="8">
        <v>542946</v>
      </c>
      <c r="S9" s="8">
        <v>139389</v>
      </c>
      <c r="T9" s="8">
        <v>154604</v>
      </c>
      <c r="U9" s="8">
        <v>135384</v>
      </c>
      <c r="V9" s="8">
        <v>429377</v>
      </c>
      <c r="W9" s="8">
        <v>1486301</v>
      </c>
      <c r="X9" s="8">
        <v>2085721</v>
      </c>
      <c r="Y9" s="8">
        <v>-599420</v>
      </c>
      <c r="Z9" s="2">
        <v>-28.74</v>
      </c>
      <c r="AA9" s="6">
        <v>2085721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566912</v>
      </c>
      <c r="D11" s="6"/>
      <c r="E11" s="7">
        <v>559158</v>
      </c>
      <c r="F11" s="8">
        <v>-161502</v>
      </c>
      <c r="G11" s="8">
        <v>29654</v>
      </c>
      <c r="H11" s="8"/>
      <c r="I11" s="8"/>
      <c r="J11" s="8">
        <v>29654</v>
      </c>
      <c r="K11" s="8"/>
      <c r="L11" s="8">
        <v>26654</v>
      </c>
      <c r="M11" s="8">
        <v>57952</v>
      </c>
      <c r="N11" s="8">
        <v>84606</v>
      </c>
      <c r="O11" s="8">
        <v>55109</v>
      </c>
      <c r="P11" s="8">
        <v>29654</v>
      </c>
      <c r="Q11" s="8">
        <v>36176</v>
      </c>
      <c r="R11" s="8">
        <v>120939</v>
      </c>
      <c r="S11" s="8">
        <v>32804</v>
      </c>
      <c r="T11" s="8">
        <v>36176</v>
      </c>
      <c r="U11" s="8">
        <v>30141</v>
      </c>
      <c r="V11" s="8">
        <v>99121</v>
      </c>
      <c r="W11" s="8">
        <v>334320</v>
      </c>
      <c r="X11" s="8">
        <v>-161502</v>
      </c>
      <c r="Y11" s="8">
        <v>495822</v>
      </c>
      <c r="Z11" s="2">
        <v>-307.01</v>
      </c>
      <c r="AA11" s="6">
        <v>-161502</v>
      </c>
    </row>
    <row r="12" spans="1:27" ht="12.75">
      <c r="A12" s="25" t="s">
        <v>37</v>
      </c>
      <c r="B12" s="29"/>
      <c r="C12" s="6">
        <v>2108428</v>
      </c>
      <c r="D12" s="6"/>
      <c r="E12" s="7">
        <v>18567800</v>
      </c>
      <c r="F12" s="8">
        <v>20100000</v>
      </c>
      <c r="G12" s="8">
        <v>4926</v>
      </c>
      <c r="H12" s="8"/>
      <c r="I12" s="8"/>
      <c r="J12" s="8">
        <v>4926</v>
      </c>
      <c r="K12" s="8"/>
      <c r="L12" s="8">
        <v>147484</v>
      </c>
      <c r="M12" s="8">
        <v>10122</v>
      </c>
      <c r="N12" s="8">
        <v>157606</v>
      </c>
      <c r="O12" s="8">
        <v>7950326</v>
      </c>
      <c r="P12" s="8">
        <v>1728143</v>
      </c>
      <c r="Q12" s="8"/>
      <c r="R12" s="8">
        <v>9678469</v>
      </c>
      <c r="S12" s="8">
        <v>2819421</v>
      </c>
      <c r="T12" s="8">
        <v>1350230</v>
      </c>
      <c r="U12" s="8">
        <v>1191959</v>
      </c>
      <c r="V12" s="8">
        <v>5361610</v>
      </c>
      <c r="W12" s="8">
        <v>15202611</v>
      </c>
      <c r="X12" s="8">
        <v>20100000</v>
      </c>
      <c r="Y12" s="8">
        <v>-4897389</v>
      </c>
      <c r="Z12" s="2">
        <v>-24.37</v>
      </c>
      <c r="AA12" s="6">
        <v>20100000</v>
      </c>
    </row>
    <row r="13" spans="1:27" ht="12.75">
      <c r="A13" s="23" t="s">
        <v>38</v>
      </c>
      <c r="B13" s="29"/>
      <c r="C13" s="6">
        <v>279738</v>
      </c>
      <c r="D13" s="6"/>
      <c r="E13" s="7">
        <v>771407</v>
      </c>
      <c r="F13" s="8">
        <v>810084</v>
      </c>
      <c r="G13" s="8">
        <v>259727</v>
      </c>
      <c r="H13" s="8"/>
      <c r="I13" s="8"/>
      <c r="J13" s="8">
        <v>259727</v>
      </c>
      <c r="K13" s="8"/>
      <c r="L13" s="8">
        <v>319463</v>
      </c>
      <c r="M13" s="8">
        <v>643989</v>
      </c>
      <c r="N13" s="8">
        <v>963452</v>
      </c>
      <c r="O13" s="8">
        <v>733876</v>
      </c>
      <c r="P13" s="8"/>
      <c r="Q13" s="8"/>
      <c r="R13" s="8">
        <v>733876</v>
      </c>
      <c r="S13" s="8">
        <v>-66412</v>
      </c>
      <c r="T13" s="8">
        <v>-160</v>
      </c>
      <c r="U13" s="8"/>
      <c r="V13" s="8">
        <v>-66572</v>
      </c>
      <c r="W13" s="8">
        <v>1890483</v>
      </c>
      <c r="X13" s="8">
        <v>810084</v>
      </c>
      <c r="Y13" s="8">
        <v>1080399</v>
      </c>
      <c r="Z13" s="2">
        <v>133.37</v>
      </c>
      <c r="AA13" s="6">
        <v>810084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750200</v>
      </c>
      <c r="D15" s="6"/>
      <c r="E15" s="7">
        <v>1926825</v>
      </c>
      <c r="F15" s="8">
        <v>3445239</v>
      </c>
      <c r="G15" s="8"/>
      <c r="H15" s="8"/>
      <c r="I15" s="8"/>
      <c r="J15" s="8"/>
      <c r="K15" s="8"/>
      <c r="L15" s="8"/>
      <c r="M15" s="8"/>
      <c r="N15" s="8"/>
      <c r="O15" s="8">
        <v>422150</v>
      </c>
      <c r="P15" s="8">
        <v>18050</v>
      </c>
      <c r="Q15" s="8">
        <v>12000</v>
      </c>
      <c r="R15" s="8">
        <v>452200</v>
      </c>
      <c r="S15" s="8">
        <v>-59200</v>
      </c>
      <c r="T15" s="8">
        <v>900</v>
      </c>
      <c r="U15" s="8">
        <v>1450</v>
      </c>
      <c r="V15" s="8">
        <v>-56850</v>
      </c>
      <c r="W15" s="8">
        <v>395350</v>
      </c>
      <c r="X15" s="8">
        <v>3445239</v>
      </c>
      <c r="Y15" s="8">
        <v>-3049889</v>
      </c>
      <c r="Z15" s="2">
        <v>-88.52</v>
      </c>
      <c r="AA15" s="6">
        <v>3445239</v>
      </c>
    </row>
    <row r="16" spans="1:27" ht="12.75">
      <c r="A16" s="23" t="s">
        <v>41</v>
      </c>
      <c r="B16" s="29"/>
      <c r="C16" s="6">
        <v>887494</v>
      </c>
      <c r="D16" s="6"/>
      <c r="E16" s="7">
        <v>707996</v>
      </c>
      <c r="F16" s="8">
        <v>994056</v>
      </c>
      <c r="G16" s="8"/>
      <c r="H16" s="8"/>
      <c r="I16" s="8"/>
      <c r="J16" s="8"/>
      <c r="K16" s="8"/>
      <c r="L16" s="8">
        <v>5234</v>
      </c>
      <c r="M16" s="8"/>
      <c r="N16" s="8">
        <v>5234</v>
      </c>
      <c r="O16" s="8">
        <v>334326</v>
      </c>
      <c r="P16" s="8">
        <v>37503</v>
      </c>
      <c r="Q16" s="8">
        <v>34004</v>
      </c>
      <c r="R16" s="8">
        <v>405833</v>
      </c>
      <c r="S16" s="8"/>
      <c r="T16" s="8"/>
      <c r="U16" s="8">
        <v>547</v>
      </c>
      <c r="V16" s="8">
        <v>547</v>
      </c>
      <c r="W16" s="8">
        <v>411614</v>
      </c>
      <c r="X16" s="8">
        <v>994056</v>
      </c>
      <c r="Y16" s="8">
        <v>-582442</v>
      </c>
      <c r="Z16" s="2">
        <v>-58.59</v>
      </c>
      <c r="AA16" s="6">
        <v>994056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126101568</v>
      </c>
      <c r="D18" s="6"/>
      <c r="E18" s="7">
        <v>143768000</v>
      </c>
      <c r="F18" s="8">
        <v>146442937</v>
      </c>
      <c r="G18" s="8"/>
      <c r="H18" s="8"/>
      <c r="I18" s="8"/>
      <c r="J18" s="8"/>
      <c r="K18" s="8"/>
      <c r="L18" s="8"/>
      <c r="M18" s="8"/>
      <c r="N18" s="8"/>
      <c r="O18" s="8">
        <v>45776000</v>
      </c>
      <c r="P18" s="8"/>
      <c r="Q18" s="8"/>
      <c r="R18" s="8">
        <v>45776000</v>
      </c>
      <c r="S18" s="8"/>
      <c r="T18" s="8">
        <v>47062450</v>
      </c>
      <c r="U18" s="8">
        <v>2571714</v>
      </c>
      <c r="V18" s="8">
        <v>49634164</v>
      </c>
      <c r="W18" s="8">
        <v>95410164</v>
      </c>
      <c r="X18" s="8">
        <v>146442937</v>
      </c>
      <c r="Y18" s="8">
        <v>-51032773</v>
      </c>
      <c r="Z18" s="2">
        <v>-34.85</v>
      </c>
      <c r="AA18" s="6">
        <v>146442937</v>
      </c>
    </row>
    <row r="19" spans="1:27" ht="12.75">
      <c r="A19" s="23" t="s">
        <v>44</v>
      </c>
      <c r="B19" s="29"/>
      <c r="C19" s="6">
        <v>-346587</v>
      </c>
      <c r="D19" s="6"/>
      <c r="E19" s="7">
        <v>622066</v>
      </c>
      <c r="F19" s="26">
        <v>754350</v>
      </c>
      <c r="G19" s="26">
        <v>4665</v>
      </c>
      <c r="H19" s="26"/>
      <c r="I19" s="26"/>
      <c r="J19" s="26">
        <v>4665</v>
      </c>
      <c r="K19" s="26"/>
      <c r="L19" s="26">
        <v>4665</v>
      </c>
      <c r="M19" s="26">
        <v>25078</v>
      </c>
      <c r="N19" s="26">
        <v>29743</v>
      </c>
      <c r="O19" s="26">
        <v>81280</v>
      </c>
      <c r="P19" s="26">
        <v>198525</v>
      </c>
      <c r="Q19" s="26">
        <v>26414</v>
      </c>
      <c r="R19" s="26">
        <v>306219</v>
      </c>
      <c r="S19" s="26">
        <v>-4352</v>
      </c>
      <c r="T19" s="26">
        <v>12134</v>
      </c>
      <c r="U19" s="26">
        <v>103689</v>
      </c>
      <c r="V19" s="26">
        <v>111471</v>
      </c>
      <c r="W19" s="26">
        <v>452098</v>
      </c>
      <c r="X19" s="26">
        <v>754350</v>
      </c>
      <c r="Y19" s="26">
        <v>-302252</v>
      </c>
      <c r="Z19" s="27">
        <v>-40.07</v>
      </c>
      <c r="AA19" s="28">
        <v>754350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183301976</v>
      </c>
      <c r="D21" s="33">
        <f t="shared" si="0"/>
        <v>0</v>
      </c>
      <c r="E21" s="34">
        <f t="shared" si="0"/>
        <v>217477519</v>
      </c>
      <c r="F21" s="35">
        <f t="shared" si="0"/>
        <v>222738946</v>
      </c>
      <c r="G21" s="35">
        <f t="shared" si="0"/>
        <v>5324701</v>
      </c>
      <c r="H21" s="35">
        <f t="shared" si="0"/>
        <v>0</v>
      </c>
      <c r="I21" s="35">
        <f t="shared" si="0"/>
        <v>0</v>
      </c>
      <c r="J21" s="35">
        <f t="shared" si="0"/>
        <v>5324701</v>
      </c>
      <c r="K21" s="35">
        <f t="shared" si="0"/>
        <v>0</v>
      </c>
      <c r="L21" s="35">
        <f t="shared" si="0"/>
        <v>5721921</v>
      </c>
      <c r="M21" s="35">
        <f t="shared" si="0"/>
        <v>10603118</v>
      </c>
      <c r="N21" s="35">
        <f t="shared" si="0"/>
        <v>16325039</v>
      </c>
      <c r="O21" s="35">
        <f t="shared" si="0"/>
        <v>66204768</v>
      </c>
      <c r="P21" s="35">
        <f t="shared" si="0"/>
        <v>6829515</v>
      </c>
      <c r="Q21" s="35">
        <f t="shared" si="0"/>
        <v>5068226</v>
      </c>
      <c r="R21" s="35">
        <f t="shared" si="0"/>
        <v>78102509</v>
      </c>
      <c r="S21" s="35">
        <f t="shared" si="0"/>
        <v>9282631</v>
      </c>
      <c r="T21" s="35">
        <f t="shared" si="0"/>
        <v>49783276</v>
      </c>
      <c r="U21" s="35">
        <f t="shared" si="0"/>
        <v>5376426</v>
      </c>
      <c r="V21" s="35">
        <f t="shared" si="0"/>
        <v>64442333</v>
      </c>
      <c r="W21" s="35">
        <f t="shared" si="0"/>
        <v>164194582</v>
      </c>
      <c r="X21" s="35">
        <f t="shared" si="0"/>
        <v>222738946</v>
      </c>
      <c r="Y21" s="35">
        <f t="shared" si="0"/>
        <v>-58544364</v>
      </c>
      <c r="Z21" s="36">
        <f>+IF(X21&lt;&gt;0,+(Y21/X21)*100,0)</f>
        <v>-26.283847100542534</v>
      </c>
      <c r="AA21" s="33">
        <f>SUM(AA5:AA20)</f>
        <v>222738946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59564211</v>
      </c>
      <c r="D24" s="6"/>
      <c r="E24" s="7">
        <v>95079966</v>
      </c>
      <c r="F24" s="8">
        <v>81125386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5664542</v>
      </c>
      <c r="V24" s="8">
        <v>5664542</v>
      </c>
      <c r="W24" s="8">
        <v>5664542</v>
      </c>
      <c r="X24" s="8">
        <v>81125386</v>
      </c>
      <c r="Y24" s="8">
        <v>-75460844</v>
      </c>
      <c r="Z24" s="2">
        <v>-93.02</v>
      </c>
      <c r="AA24" s="6">
        <v>81125386</v>
      </c>
    </row>
    <row r="25" spans="1:27" ht="12.75">
      <c r="A25" s="25" t="s">
        <v>49</v>
      </c>
      <c r="B25" s="24"/>
      <c r="C25" s="6">
        <v>11170316</v>
      </c>
      <c r="D25" s="6"/>
      <c r="E25" s="7">
        <v>12306682</v>
      </c>
      <c r="F25" s="8">
        <v>12306682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933775</v>
      </c>
      <c r="V25" s="8">
        <v>933775</v>
      </c>
      <c r="W25" s="8">
        <v>933775</v>
      </c>
      <c r="X25" s="8">
        <v>12306682</v>
      </c>
      <c r="Y25" s="8">
        <v>-11372907</v>
      </c>
      <c r="Z25" s="2">
        <v>-92.41</v>
      </c>
      <c r="AA25" s="6">
        <v>12306682</v>
      </c>
    </row>
    <row r="26" spans="1:27" ht="12.75">
      <c r="A26" s="25" t="s">
        <v>50</v>
      </c>
      <c r="B26" s="24"/>
      <c r="C26" s="6"/>
      <c r="D26" s="6"/>
      <c r="E26" s="7">
        <v>2355111</v>
      </c>
      <c r="F26" s="8">
        <v>7355111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7355111</v>
      </c>
      <c r="Y26" s="8">
        <v>-7355111</v>
      </c>
      <c r="Z26" s="2">
        <v>-100</v>
      </c>
      <c r="AA26" s="6">
        <v>7355111</v>
      </c>
    </row>
    <row r="27" spans="1:27" ht="12.75">
      <c r="A27" s="25" t="s">
        <v>51</v>
      </c>
      <c r="B27" s="24"/>
      <c r="C27" s="6"/>
      <c r="D27" s="6"/>
      <c r="E27" s="7">
        <v>18827232</v>
      </c>
      <c r="F27" s="8">
        <v>18827232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18827232</v>
      </c>
      <c r="Y27" s="8">
        <v>-18827232</v>
      </c>
      <c r="Z27" s="2">
        <v>-100</v>
      </c>
      <c r="AA27" s="6">
        <v>18827232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>
        <v>17</v>
      </c>
      <c r="P28" s="8"/>
      <c r="Q28" s="8"/>
      <c r="R28" s="8">
        <v>17</v>
      </c>
      <c r="S28" s="8"/>
      <c r="T28" s="8"/>
      <c r="U28" s="8"/>
      <c r="V28" s="8"/>
      <c r="W28" s="8">
        <v>17</v>
      </c>
      <c r="X28" s="8"/>
      <c r="Y28" s="8">
        <v>17</v>
      </c>
      <c r="Z28" s="2"/>
      <c r="AA28" s="6"/>
    </row>
    <row r="29" spans="1:27" ht="12.75">
      <c r="A29" s="25" t="s">
        <v>53</v>
      </c>
      <c r="B29" s="24"/>
      <c r="C29" s="6">
        <v>2367646</v>
      </c>
      <c r="D29" s="6"/>
      <c r="E29" s="7">
        <v>20000000</v>
      </c>
      <c r="F29" s="8">
        <v>17391304</v>
      </c>
      <c r="G29" s="8">
        <v>4789428</v>
      </c>
      <c r="H29" s="8"/>
      <c r="I29" s="8"/>
      <c r="J29" s="8">
        <v>4789428</v>
      </c>
      <c r="K29" s="8">
        <v>2008474</v>
      </c>
      <c r="L29" s="8"/>
      <c r="M29" s="8">
        <v>1735205</v>
      </c>
      <c r="N29" s="8">
        <v>3743679</v>
      </c>
      <c r="O29" s="8">
        <v>3246762</v>
      </c>
      <c r="P29" s="8">
        <v>1625398</v>
      </c>
      <c r="Q29" s="8"/>
      <c r="R29" s="8">
        <v>4872160</v>
      </c>
      <c r="S29" s="8">
        <v>3015405</v>
      </c>
      <c r="T29" s="8">
        <v>1536145</v>
      </c>
      <c r="U29" s="8">
        <v>2508044</v>
      </c>
      <c r="V29" s="8">
        <v>7059594</v>
      </c>
      <c r="W29" s="8">
        <v>20464861</v>
      </c>
      <c r="X29" s="8">
        <v>17391304</v>
      </c>
      <c r="Y29" s="8">
        <v>3073557</v>
      </c>
      <c r="Z29" s="2">
        <v>17.67</v>
      </c>
      <c r="AA29" s="6">
        <v>17391304</v>
      </c>
    </row>
    <row r="30" spans="1:27" ht="12.75">
      <c r="A30" s="25" t="s">
        <v>54</v>
      </c>
      <c r="B30" s="24"/>
      <c r="C30" s="6">
        <v>16401759</v>
      </c>
      <c r="D30" s="6"/>
      <c r="E30" s="7">
        <v>12923470</v>
      </c>
      <c r="F30" s="8">
        <v>14935218</v>
      </c>
      <c r="G30" s="8">
        <v>2821861</v>
      </c>
      <c r="H30" s="8"/>
      <c r="I30" s="8"/>
      <c r="J30" s="8">
        <v>2821861</v>
      </c>
      <c r="K30" s="8"/>
      <c r="L30" s="8">
        <v>857352</v>
      </c>
      <c r="M30" s="8">
        <v>406897</v>
      </c>
      <c r="N30" s="8">
        <v>1264249</v>
      </c>
      <c r="O30" s="8">
        <v>874842</v>
      </c>
      <c r="P30" s="8">
        <v>264629</v>
      </c>
      <c r="Q30" s="8">
        <v>1859778</v>
      </c>
      <c r="R30" s="8">
        <v>2999249</v>
      </c>
      <c r="S30" s="8">
        <v>99023</v>
      </c>
      <c r="T30" s="8">
        <v>58485</v>
      </c>
      <c r="U30" s="8">
        <v>593295</v>
      </c>
      <c r="V30" s="8">
        <v>750803</v>
      </c>
      <c r="W30" s="8">
        <v>7836162</v>
      </c>
      <c r="X30" s="8">
        <v>14935218</v>
      </c>
      <c r="Y30" s="8">
        <v>-7099056</v>
      </c>
      <c r="Z30" s="2">
        <v>-47.53</v>
      </c>
      <c r="AA30" s="6">
        <v>14935218</v>
      </c>
    </row>
    <row r="31" spans="1:27" ht="12.75">
      <c r="A31" s="25" t="s">
        <v>55</v>
      </c>
      <c r="B31" s="24"/>
      <c r="C31" s="6">
        <v>17231868</v>
      </c>
      <c r="D31" s="6"/>
      <c r="E31" s="7">
        <v>25848192</v>
      </c>
      <c r="F31" s="8">
        <v>39992816</v>
      </c>
      <c r="G31" s="8">
        <v>739132</v>
      </c>
      <c r="H31" s="8"/>
      <c r="I31" s="8"/>
      <c r="J31" s="8">
        <v>739132</v>
      </c>
      <c r="K31" s="8">
        <v>1674081</v>
      </c>
      <c r="L31" s="8">
        <v>1018368</v>
      </c>
      <c r="M31" s="8">
        <v>1517399</v>
      </c>
      <c r="N31" s="8">
        <v>4209848</v>
      </c>
      <c r="O31" s="8">
        <v>283125</v>
      </c>
      <c r="P31" s="8">
        <v>2896812</v>
      </c>
      <c r="Q31" s="8">
        <v>7279344</v>
      </c>
      <c r="R31" s="8">
        <v>10459281</v>
      </c>
      <c r="S31" s="8">
        <v>1203271</v>
      </c>
      <c r="T31" s="8">
        <v>3014279</v>
      </c>
      <c r="U31" s="8">
        <v>2930721</v>
      </c>
      <c r="V31" s="8">
        <v>7148271</v>
      </c>
      <c r="W31" s="8">
        <v>22556532</v>
      </c>
      <c r="X31" s="8">
        <v>39992816</v>
      </c>
      <c r="Y31" s="8">
        <v>-17436284</v>
      </c>
      <c r="Z31" s="2">
        <v>-43.6</v>
      </c>
      <c r="AA31" s="6">
        <v>39992816</v>
      </c>
    </row>
    <row r="32" spans="1:27" ht="12.75">
      <c r="A32" s="25" t="s">
        <v>43</v>
      </c>
      <c r="B32" s="24"/>
      <c r="C32" s="6">
        <v>23090</v>
      </c>
      <c r="D32" s="6"/>
      <c r="E32" s="7">
        <v>5564500</v>
      </c>
      <c r="F32" s="8">
        <v>7502996</v>
      </c>
      <c r="G32" s="8">
        <v>47160</v>
      </c>
      <c r="H32" s="8"/>
      <c r="I32" s="8"/>
      <c r="J32" s="8">
        <v>47160</v>
      </c>
      <c r="K32" s="8"/>
      <c r="L32" s="8">
        <v>1332175</v>
      </c>
      <c r="M32" s="8">
        <v>29152</v>
      </c>
      <c r="N32" s="8">
        <v>1361327</v>
      </c>
      <c r="O32" s="8">
        <v>315977</v>
      </c>
      <c r="P32" s="8">
        <v>413496</v>
      </c>
      <c r="Q32" s="8">
        <v>2086514</v>
      </c>
      <c r="R32" s="8">
        <v>2815987</v>
      </c>
      <c r="S32" s="8">
        <v>2075454</v>
      </c>
      <c r="T32" s="8">
        <v>12926</v>
      </c>
      <c r="U32" s="8">
        <v>137757</v>
      </c>
      <c r="V32" s="8">
        <v>2226137</v>
      </c>
      <c r="W32" s="8">
        <v>6450611</v>
      </c>
      <c r="X32" s="8">
        <v>7502996</v>
      </c>
      <c r="Y32" s="8">
        <v>-1052385</v>
      </c>
      <c r="Z32" s="2">
        <v>-14.03</v>
      </c>
      <c r="AA32" s="6">
        <v>7502996</v>
      </c>
    </row>
    <row r="33" spans="1:27" ht="12.75">
      <c r="A33" s="25" t="s">
        <v>56</v>
      </c>
      <c r="B33" s="24"/>
      <c r="C33" s="6">
        <v>14176015</v>
      </c>
      <c r="D33" s="6"/>
      <c r="E33" s="7">
        <v>30460518</v>
      </c>
      <c r="F33" s="8">
        <v>31049437</v>
      </c>
      <c r="G33" s="8">
        <v>2041385</v>
      </c>
      <c r="H33" s="8"/>
      <c r="I33" s="8"/>
      <c r="J33" s="8">
        <v>2041385</v>
      </c>
      <c r="K33" s="8">
        <v>381398</v>
      </c>
      <c r="L33" s="8">
        <v>1815417</v>
      </c>
      <c r="M33" s="8">
        <v>929795</v>
      </c>
      <c r="N33" s="8">
        <v>3126610</v>
      </c>
      <c r="O33" s="8">
        <v>2424271</v>
      </c>
      <c r="P33" s="8">
        <v>1854541</v>
      </c>
      <c r="Q33" s="8">
        <v>898074</v>
      </c>
      <c r="R33" s="8">
        <v>5176886</v>
      </c>
      <c r="S33" s="8">
        <v>1613161</v>
      </c>
      <c r="T33" s="8">
        <v>2074427</v>
      </c>
      <c r="U33" s="8">
        <v>2215220</v>
      </c>
      <c r="V33" s="8">
        <v>5902808</v>
      </c>
      <c r="W33" s="8">
        <v>16247689</v>
      </c>
      <c r="X33" s="8">
        <v>31049437</v>
      </c>
      <c r="Y33" s="8">
        <v>-14801748</v>
      </c>
      <c r="Z33" s="2">
        <v>-47.67</v>
      </c>
      <c r="AA33" s="6">
        <v>31049437</v>
      </c>
    </row>
    <row r="34" spans="1:27" ht="12.75">
      <c r="A34" s="23" t="s">
        <v>57</v>
      </c>
      <c r="B34" s="29"/>
      <c r="C34" s="6">
        <v>239085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121173990</v>
      </c>
      <c r="D35" s="33">
        <f>SUM(D24:D34)</f>
        <v>0</v>
      </c>
      <c r="E35" s="34">
        <f t="shared" si="1"/>
        <v>223365671</v>
      </c>
      <c r="F35" s="35">
        <f t="shared" si="1"/>
        <v>230486182</v>
      </c>
      <c r="G35" s="35">
        <f t="shared" si="1"/>
        <v>10438966</v>
      </c>
      <c r="H35" s="35">
        <f t="shared" si="1"/>
        <v>0</v>
      </c>
      <c r="I35" s="35">
        <f t="shared" si="1"/>
        <v>0</v>
      </c>
      <c r="J35" s="35">
        <f t="shared" si="1"/>
        <v>10438966</v>
      </c>
      <c r="K35" s="35">
        <f t="shared" si="1"/>
        <v>4063953</v>
      </c>
      <c r="L35" s="35">
        <f t="shared" si="1"/>
        <v>5023312</v>
      </c>
      <c r="M35" s="35">
        <f t="shared" si="1"/>
        <v>4618448</v>
      </c>
      <c r="N35" s="35">
        <f t="shared" si="1"/>
        <v>13705713</v>
      </c>
      <c r="O35" s="35">
        <f t="shared" si="1"/>
        <v>7144994</v>
      </c>
      <c r="P35" s="35">
        <f t="shared" si="1"/>
        <v>7054876</v>
      </c>
      <c r="Q35" s="35">
        <f t="shared" si="1"/>
        <v>12123710</v>
      </c>
      <c r="R35" s="35">
        <f t="shared" si="1"/>
        <v>26323580</v>
      </c>
      <c r="S35" s="35">
        <f t="shared" si="1"/>
        <v>8006314</v>
      </c>
      <c r="T35" s="35">
        <f t="shared" si="1"/>
        <v>6696262</v>
      </c>
      <c r="U35" s="35">
        <f t="shared" si="1"/>
        <v>14983354</v>
      </c>
      <c r="V35" s="35">
        <f t="shared" si="1"/>
        <v>29685930</v>
      </c>
      <c r="W35" s="35">
        <f t="shared" si="1"/>
        <v>80154189</v>
      </c>
      <c r="X35" s="35">
        <f t="shared" si="1"/>
        <v>230486182</v>
      </c>
      <c r="Y35" s="35">
        <f t="shared" si="1"/>
        <v>-150331993</v>
      </c>
      <c r="Z35" s="36">
        <f>+IF(X35&lt;&gt;0,+(Y35/X35)*100,0)</f>
        <v>-65.22386361539019</v>
      </c>
      <c r="AA35" s="33">
        <f>SUM(AA24:AA34)</f>
        <v>230486182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62127986</v>
      </c>
      <c r="D37" s="46">
        <f>+D21-D35</f>
        <v>0</v>
      </c>
      <c r="E37" s="47">
        <f t="shared" si="2"/>
        <v>-5888152</v>
      </c>
      <c r="F37" s="48">
        <f t="shared" si="2"/>
        <v>-7747236</v>
      </c>
      <c r="G37" s="48">
        <f t="shared" si="2"/>
        <v>-5114265</v>
      </c>
      <c r="H37" s="48">
        <f t="shared" si="2"/>
        <v>0</v>
      </c>
      <c r="I37" s="48">
        <f t="shared" si="2"/>
        <v>0</v>
      </c>
      <c r="J37" s="48">
        <f t="shared" si="2"/>
        <v>-5114265</v>
      </c>
      <c r="K37" s="48">
        <f t="shared" si="2"/>
        <v>-4063953</v>
      </c>
      <c r="L37" s="48">
        <f t="shared" si="2"/>
        <v>698609</v>
      </c>
      <c r="M37" s="48">
        <f t="shared" si="2"/>
        <v>5984670</v>
      </c>
      <c r="N37" s="48">
        <f t="shared" si="2"/>
        <v>2619326</v>
      </c>
      <c r="O37" s="48">
        <f t="shared" si="2"/>
        <v>59059774</v>
      </c>
      <c r="P37" s="48">
        <f t="shared" si="2"/>
        <v>-225361</v>
      </c>
      <c r="Q37" s="48">
        <f t="shared" si="2"/>
        <v>-7055484</v>
      </c>
      <c r="R37" s="48">
        <f t="shared" si="2"/>
        <v>51778929</v>
      </c>
      <c r="S37" s="48">
        <f t="shared" si="2"/>
        <v>1276317</v>
      </c>
      <c r="T37" s="48">
        <f t="shared" si="2"/>
        <v>43087014</v>
      </c>
      <c r="U37" s="48">
        <f t="shared" si="2"/>
        <v>-9606928</v>
      </c>
      <c r="V37" s="48">
        <f t="shared" si="2"/>
        <v>34756403</v>
      </c>
      <c r="W37" s="48">
        <f t="shared" si="2"/>
        <v>84040393</v>
      </c>
      <c r="X37" s="48">
        <f>IF(F21=F35,0,X21-X35)</f>
        <v>-7747236</v>
      </c>
      <c r="Y37" s="48">
        <f t="shared" si="2"/>
        <v>91787629</v>
      </c>
      <c r="Z37" s="49">
        <f>+IF(X37&lt;&gt;0,+(Y37/X37)*100,0)</f>
        <v>-1184.7790489408092</v>
      </c>
      <c r="AA37" s="46">
        <f>+AA21-AA35</f>
        <v>-7747236</v>
      </c>
    </row>
    <row r="38" spans="1:27" ht="22.5" customHeight="1">
      <c r="A38" s="50" t="s">
        <v>60</v>
      </c>
      <c r="B38" s="29"/>
      <c r="C38" s="6">
        <v>50114328</v>
      </c>
      <c r="D38" s="6"/>
      <c r="E38" s="7">
        <v>50698000</v>
      </c>
      <c r="F38" s="8">
        <v>50198001</v>
      </c>
      <c r="G38" s="8"/>
      <c r="H38" s="8"/>
      <c r="I38" s="8"/>
      <c r="J38" s="8"/>
      <c r="K38" s="8"/>
      <c r="L38" s="8"/>
      <c r="M38" s="8"/>
      <c r="N38" s="8"/>
      <c r="O38" s="8"/>
      <c r="P38" s="8">
        <v>5822754</v>
      </c>
      <c r="Q38" s="8"/>
      <c r="R38" s="8">
        <v>5822754</v>
      </c>
      <c r="S38" s="8"/>
      <c r="T38" s="8">
        <v>8895048</v>
      </c>
      <c r="U38" s="8">
        <v>10123686</v>
      </c>
      <c r="V38" s="8">
        <v>19018734</v>
      </c>
      <c r="W38" s="8">
        <v>24841488</v>
      </c>
      <c r="X38" s="8">
        <v>50198001</v>
      </c>
      <c r="Y38" s="8">
        <v>-25356513</v>
      </c>
      <c r="Z38" s="2">
        <v>-50.51</v>
      </c>
      <c r="AA38" s="6">
        <v>50198001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112242314</v>
      </c>
      <c r="D41" s="56">
        <f>SUM(D37:D40)</f>
        <v>0</v>
      </c>
      <c r="E41" s="57">
        <f t="shared" si="3"/>
        <v>44809848</v>
      </c>
      <c r="F41" s="58">
        <f t="shared" si="3"/>
        <v>42450765</v>
      </c>
      <c r="G41" s="58">
        <f t="shared" si="3"/>
        <v>-5114265</v>
      </c>
      <c r="H41" s="58">
        <f t="shared" si="3"/>
        <v>0</v>
      </c>
      <c r="I41" s="58">
        <f t="shared" si="3"/>
        <v>0</v>
      </c>
      <c r="J41" s="58">
        <f t="shared" si="3"/>
        <v>-5114265</v>
      </c>
      <c r="K41" s="58">
        <f t="shared" si="3"/>
        <v>-4063953</v>
      </c>
      <c r="L41" s="58">
        <f t="shared" si="3"/>
        <v>698609</v>
      </c>
      <c r="M41" s="58">
        <f t="shared" si="3"/>
        <v>5984670</v>
      </c>
      <c r="N41" s="58">
        <f t="shared" si="3"/>
        <v>2619326</v>
      </c>
      <c r="O41" s="58">
        <f t="shared" si="3"/>
        <v>59059774</v>
      </c>
      <c r="P41" s="58">
        <f t="shared" si="3"/>
        <v>5597393</v>
      </c>
      <c r="Q41" s="58">
        <f t="shared" si="3"/>
        <v>-7055484</v>
      </c>
      <c r="R41" s="58">
        <f t="shared" si="3"/>
        <v>57601683</v>
      </c>
      <c r="S41" s="58">
        <f t="shared" si="3"/>
        <v>1276317</v>
      </c>
      <c r="T41" s="58">
        <f t="shared" si="3"/>
        <v>51982062</v>
      </c>
      <c r="U41" s="58">
        <f t="shared" si="3"/>
        <v>516758</v>
      </c>
      <c r="V41" s="58">
        <f t="shared" si="3"/>
        <v>53775137</v>
      </c>
      <c r="W41" s="58">
        <f t="shared" si="3"/>
        <v>108881881</v>
      </c>
      <c r="X41" s="58">
        <f t="shared" si="3"/>
        <v>42450765</v>
      </c>
      <c r="Y41" s="58">
        <f t="shared" si="3"/>
        <v>66431116</v>
      </c>
      <c r="Z41" s="59">
        <f>+IF(X41&lt;&gt;0,+(Y41/X41)*100,0)</f>
        <v>156.48979706255</v>
      </c>
      <c r="AA41" s="56">
        <f>SUM(AA37:AA40)</f>
        <v>42450765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112242314</v>
      </c>
      <c r="D43" s="64">
        <f>+D41-D42</f>
        <v>0</v>
      </c>
      <c r="E43" s="65">
        <f t="shared" si="4"/>
        <v>44809848</v>
      </c>
      <c r="F43" s="66">
        <f t="shared" si="4"/>
        <v>42450765</v>
      </c>
      <c r="G43" s="66">
        <f t="shared" si="4"/>
        <v>-5114265</v>
      </c>
      <c r="H43" s="66">
        <f t="shared" si="4"/>
        <v>0</v>
      </c>
      <c r="I43" s="66">
        <f t="shared" si="4"/>
        <v>0</v>
      </c>
      <c r="J43" s="66">
        <f t="shared" si="4"/>
        <v>-5114265</v>
      </c>
      <c r="K43" s="66">
        <f t="shared" si="4"/>
        <v>-4063953</v>
      </c>
      <c r="L43" s="66">
        <f t="shared" si="4"/>
        <v>698609</v>
      </c>
      <c r="M43" s="66">
        <f t="shared" si="4"/>
        <v>5984670</v>
      </c>
      <c r="N43" s="66">
        <f t="shared" si="4"/>
        <v>2619326</v>
      </c>
      <c r="O43" s="66">
        <f t="shared" si="4"/>
        <v>59059774</v>
      </c>
      <c r="P43" s="66">
        <f t="shared" si="4"/>
        <v>5597393</v>
      </c>
      <c r="Q43" s="66">
        <f t="shared" si="4"/>
        <v>-7055484</v>
      </c>
      <c r="R43" s="66">
        <f t="shared" si="4"/>
        <v>57601683</v>
      </c>
      <c r="S43" s="66">
        <f t="shared" si="4"/>
        <v>1276317</v>
      </c>
      <c r="T43" s="66">
        <f t="shared" si="4"/>
        <v>51982062</v>
      </c>
      <c r="U43" s="66">
        <f t="shared" si="4"/>
        <v>516758</v>
      </c>
      <c r="V43" s="66">
        <f t="shared" si="4"/>
        <v>53775137</v>
      </c>
      <c r="W43" s="66">
        <f t="shared" si="4"/>
        <v>108881881</v>
      </c>
      <c r="X43" s="66">
        <f t="shared" si="4"/>
        <v>42450765</v>
      </c>
      <c r="Y43" s="66">
        <f t="shared" si="4"/>
        <v>66431116</v>
      </c>
      <c r="Z43" s="67">
        <f>+IF(X43&lt;&gt;0,+(Y43/X43)*100,0)</f>
        <v>156.48979706255</v>
      </c>
      <c r="AA43" s="64">
        <f>+AA41-AA42</f>
        <v>42450765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112242314</v>
      </c>
      <c r="D45" s="56">
        <f>SUM(D43:D44)</f>
        <v>0</v>
      </c>
      <c r="E45" s="57">
        <f t="shared" si="5"/>
        <v>44809848</v>
      </c>
      <c r="F45" s="58">
        <f t="shared" si="5"/>
        <v>42450765</v>
      </c>
      <c r="G45" s="58">
        <f t="shared" si="5"/>
        <v>-5114265</v>
      </c>
      <c r="H45" s="58">
        <f t="shared" si="5"/>
        <v>0</v>
      </c>
      <c r="I45" s="58">
        <f t="shared" si="5"/>
        <v>0</v>
      </c>
      <c r="J45" s="58">
        <f t="shared" si="5"/>
        <v>-5114265</v>
      </c>
      <c r="K45" s="58">
        <f t="shared" si="5"/>
        <v>-4063953</v>
      </c>
      <c r="L45" s="58">
        <f t="shared" si="5"/>
        <v>698609</v>
      </c>
      <c r="M45" s="58">
        <f t="shared" si="5"/>
        <v>5984670</v>
      </c>
      <c r="N45" s="58">
        <f t="shared" si="5"/>
        <v>2619326</v>
      </c>
      <c r="O45" s="58">
        <f t="shared" si="5"/>
        <v>59059774</v>
      </c>
      <c r="P45" s="58">
        <f t="shared" si="5"/>
        <v>5597393</v>
      </c>
      <c r="Q45" s="58">
        <f t="shared" si="5"/>
        <v>-7055484</v>
      </c>
      <c r="R45" s="58">
        <f t="shared" si="5"/>
        <v>57601683</v>
      </c>
      <c r="S45" s="58">
        <f t="shared" si="5"/>
        <v>1276317</v>
      </c>
      <c r="T45" s="58">
        <f t="shared" si="5"/>
        <v>51982062</v>
      </c>
      <c r="U45" s="58">
        <f t="shared" si="5"/>
        <v>516758</v>
      </c>
      <c r="V45" s="58">
        <f t="shared" si="5"/>
        <v>53775137</v>
      </c>
      <c r="W45" s="58">
        <f t="shared" si="5"/>
        <v>108881881</v>
      </c>
      <c r="X45" s="58">
        <f t="shared" si="5"/>
        <v>42450765</v>
      </c>
      <c r="Y45" s="58">
        <f t="shared" si="5"/>
        <v>66431116</v>
      </c>
      <c r="Z45" s="59">
        <f>+IF(X45&lt;&gt;0,+(Y45/X45)*100,0)</f>
        <v>156.48979706255</v>
      </c>
      <c r="AA45" s="56">
        <f>SUM(AA43:AA44)</f>
        <v>42450765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112242314</v>
      </c>
      <c r="D47" s="71">
        <f>SUM(D45:D46)</f>
        <v>0</v>
      </c>
      <c r="E47" s="72">
        <f t="shared" si="6"/>
        <v>44809848</v>
      </c>
      <c r="F47" s="73">
        <f t="shared" si="6"/>
        <v>42450765</v>
      </c>
      <c r="G47" s="73">
        <f t="shared" si="6"/>
        <v>-5114265</v>
      </c>
      <c r="H47" s="74">
        <f t="shared" si="6"/>
        <v>0</v>
      </c>
      <c r="I47" s="74">
        <f t="shared" si="6"/>
        <v>0</v>
      </c>
      <c r="J47" s="74">
        <f t="shared" si="6"/>
        <v>-5114265</v>
      </c>
      <c r="K47" s="74">
        <f t="shared" si="6"/>
        <v>-4063953</v>
      </c>
      <c r="L47" s="74">
        <f t="shared" si="6"/>
        <v>698609</v>
      </c>
      <c r="M47" s="73">
        <f t="shared" si="6"/>
        <v>5984670</v>
      </c>
      <c r="N47" s="73">
        <f t="shared" si="6"/>
        <v>2619326</v>
      </c>
      <c r="O47" s="74">
        <f t="shared" si="6"/>
        <v>59059774</v>
      </c>
      <c r="P47" s="74">
        <f t="shared" si="6"/>
        <v>5597393</v>
      </c>
      <c r="Q47" s="74">
        <f t="shared" si="6"/>
        <v>-7055484</v>
      </c>
      <c r="R47" s="74">
        <f t="shared" si="6"/>
        <v>57601683</v>
      </c>
      <c r="S47" s="74">
        <f t="shared" si="6"/>
        <v>1276317</v>
      </c>
      <c r="T47" s="73">
        <f t="shared" si="6"/>
        <v>51982062</v>
      </c>
      <c r="U47" s="73">
        <f t="shared" si="6"/>
        <v>516758</v>
      </c>
      <c r="V47" s="74">
        <f t="shared" si="6"/>
        <v>53775137</v>
      </c>
      <c r="W47" s="74">
        <f t="shared" si="6"/>
        <v>108881881</v>
      </c>
      <c r="X47" s="74">
        <f t="shared" si="6"/>
        <v>42450765</v>
      </c>
      <c r="Y47" s="74">
        <f t="shared" si="6"/>
        <v>66431116</v>
      </c>
      <c r="Z47" s="75">
        <f>+IF(X47&lt;&gt;0,+(Y47/X47)*100,0)</f>
        <v>156.48979706255</v>
      </c>
      <c r="AA47" s="76">
        <f>SUM(AA45:AA46)</f>
        <v>42450765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18476181</v>
      </c>
      <c r="D5" s="6"/>
      <c r="E5" s="7">
        <v>19364981</v>
      </c>
      <c r="F5" s="8">
        <v>18874000</v>
      </c>
      <c r="G5" s="8">
        <v>1414536</v>
      </c>
      <c r="H5" s="8">
        <v>1414536</v>
      </c>
      <c r="I5" s="8">
        <v>1414536</v>
      </c>
      <c r="J5" s="8">
        <v>4243608</v>
      </c>
      <c r="K5" s="8">
        <v>1424130</v>
      </c>
      <c r="L5" s="8">
        <v>1453690</v>
      </c>
      <c r="M5" s="8">
        <v>1360663</v>
      </c>
      <c r="N5" s="8">
        <v>4238483</v>
      </c>
      <c r="O5" s="8">
        <v>1360663</v>
      </c>
      <c r="P5" s="8">
        <v>1360663</v>
      </c>
      <c r="Q5" s="8">
        <v>1360663</v>
      </c>
      <c r="R5" s="8">
        <v>4081989</v>
      </c>
      <c r="S5" s="8">
        <v>1360663</v>
      </c>
      <c r="T5" s="8">
        <v>1360663</v>
      </c>
      <c r="U5" s="8">
        <v>1528922</v>
      </c>
      <c r="V5" s="8">
        <v>4250248</v>
      </c>
      <c r="W5" s="8">
        <v>16814328</v>
      </c>
      <c r="X5" s="8">
        <v>18874000</v>
      </c>
      <c r="Y5" s="8">
        <v>-2059672</v>
      </c>
      <c r="Z5" s="2">
        <v>-10.91</v>
      </c>
      <c r="AA5" s="6">
        <v>18874000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429367</v>
      </c>
      <c r="D9" s="6"/>
      <c r="E9" s="7">
        <v>500000</v>
      </c>
      <c r="F9" s="8">
        <v>383529</v>
      </c>
      <c r="G9" s="8">
        <v>31818</v>
      </c>
      <c r="H9" s="8">
        <v>31818</v>
      </c>
      <c r="I9" s="8">
        <v>31895</v>
      </c>
      <c r="J9" s="8">
        <v>95531</v>
      </c>
      <c r="K9" s="8">
        <v>31818</v>
      </c>
      <c r="L9" s="8">
        <v>31818</v>
      </c>
      <c r="M9" s="8">
        <v>31895</v>
      </c>
      <c r="N9" s="8">
        <v>95531</v>
      </c>
      <c r="O9" s="8">
        <v>32663</v>
      </c>
      <c r="P9" s="8">
        <v>32663</v>
      </c>
      <c r="Q9" s="8">
        <v>32663</v>
      </c>
      <c r="R9" s="8">
        <v>97989</v>
      </c>
      <c r="S9" s="8">
        <v>32663</v>
      </c>
      <c r="T9" s="8">
        <v>32663</v>
      </c>
      <c r="U9" s="8">
        <v>33000</v>
      </c>
      <c r="V9" s="8">
        <v>98326</v>
      </c>
      <c r="W9" s="8">
        <v>387377</v>
      </c>
      <c r="X9" s="8">
        <v>383529</v>
      </c>
      <c r="Y9" s="8">
        <v>3848</v>
      </c>
      <c r="Z9" s="2">
        <v>1</v>
      </c>
      <c r="AA9" s="6">
        <v>383529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915886</v>
      </c>
      <c r="D11" s="6"/>
      <c r="E11" s="7">
        <v>516855</v>
      </c>
      <c r="F11" s="8">
        <v>701315</v>
      </c>
      <c r="G11" s="8">
        <v>76611</v>
      </c>
      <c r="H11" s="8">
        <v>60472</v>
      </c>
      <c r="I11" s="8">
        <v>60726</v>
      </c>
      <c r="J11" s="8">
        <v>197809</v>
      </c>
      <c r="K11" s="8">
        <v>57611</v>
      </c>
      <c r="L11" s="8">
        <v>48409</v>
      </c>
      <c r="M11" s="8">
        <v>48359</v>
      </c>
      <c r="N11" s="8">
        <v>154379</v>
      </c>
      <c r="O11" s="8">
        <v>52405</v>
      </c>
      <c r="P11" s="8">
        <v>58609</v>
      </c>
      <c r="Q11" s="8">
        <v>53427</v>
      </c>
      <c r="R11" s="8">
        <v>164441</v>
      </c>
      <c r="S11" s="8">
        <v>49360</v>
      </c>
      <c r="T11" s="8">
        <v>51616</v>
      </c>
      <c r="U11" s="8">
        <v>-86469</v>
      </c>
      <c r="V11" s="8">
        <v>14507</v>
      </c>
      <c r="W11" s="8">
        <v>531136</v>
      </c>
      <c r="X11" s="8">
        <v>701315</v>
      </c>
      <c r="Y11" s="8">
        <v>-170179</v>
      </c>
      <c r="Z11" s="2">
        <v>-24.27</v>
      </c>
      <c r="AA11" s="6">
        <v>701315</v>
      </c>
    </row>
    <row r="12" spans="1:27" ht="12.75">
      <c r="A12" s="25" t="s">
        <v>37</v>
      </c>
      <c r="B12" s="29"/>
      <c r="C12" s="6">
        <v>5609406</v>
      </c>
      <c r="D12" s="6"/>
      <c r="E12" s="7">
        <v>5396640</v>
      </c>
      <c r="F12" s="8">
        <v>6097000</v>
      </c>
      <c r="G12" s="8">
        <v>57797</v>
      </c>
      <c r="H12" s="8">
        <v>288426</v>
      </c>
      <c r="I12" s="8">
        <v>47335</v>
      </c>
      <c r="J12" s="8">
        <v>393558</v>
      </c>
      <c r="K12" s="8">
        <v>40147</v>
      </c>
      <c r="L12" s="8">
        <v>29197</v>
      </c>
      <c r="M12" s="8">
        <v>102138</v>
      </c>
      <c r="N12" s="8">
        <v>171482</v>
      </c>
      <c r="O12" s="8">
        <v>202967</v>
      </c>
      <c r="P12" s="8">
        <v>3149810</v>
      </c>
      <c r="Q12" s="8">
        <v>47119</v>
      </c>
      <c r="R12" s="8">
        <v>3399896</v>
      </c>
      <c r="S12" s="8">
        <v>68821</v>
      </c>
      <c r="T12" s="8">
        <v>27788</v>
      </c>
      <c r="U12" s="8">
        <v>1308182</v>
      </c>
      <c r="V12" s="8">
        <v>1404791</v>
      </c>
      <c r="W12" s="8">
        <v>5369727</v>
      </c>
      <c r="X12" s="8">
        <v>6097000</v>
      </c>
      <c r="Y12" s="8">
        <v>-727273</v>
      </c>
      <c r="Z12" s="2">
        <v>-11.93</v>
      </c>
      <c r="AA12" s="6">
        <v>6097000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112360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160944990</v>
      </c>
      <c r="D18" s="6"/>
      <c r="E18" s="7">
        <v>193182000</v>
      </c>
      <c r="F18" s="8">
        <v>192072000</v>
      </c>
      <c r="G18" s="8">
        <v>68243000</v>
      </c>
      <c r="H18" s="8">
        <v>6291195</v>
      </c>
      <c r="I18" s="8">
        <v>1010058</v>
      </c>
      <c r="J18" s="8">
        <v>75544253</v>
      </c>
      <c r="K18" s="8">
        <v>1173077</v>
      </c>
      <c r="L18" s="8">
        <v>8099572</v>
      </c>
      <c r="M18" s="8">
        <v>54594000</v>
      </c>
      <c r="N18" s="8">
        <v>63866649</v>
      </c>
      <c r="O18" s="8">
        <v>5941029</v>
      </c>
      <c r="P18" s="8">
        <v>249619</v>
      </c>
      <c r="Q18" s="8">
        <v>41275182</v>
      </c>
      <c r="R18" s="8">
        <v>47465830</v>
      </c>
      <c r="S18" s="8">
        <v>293506</v>
      </c>
      <c r="T18" s="8">
        <v>2019887</v>
      </c>
      <c r="U18" s="8">
        <v>872802</v>
      </c>
      <c r="V18" s="8">
        <v>3186195</v>
      </c>
      <c r="W18" s="8">
        <v>190062927</v>
      </c>
      <c r="X18" s="8">
        <v>192072000</v>
      </c>
      <c r="Y18" s="8">
        <v>-2009073</v>
      </c>
      <c r="Z18" s="2">
        <v>-1.05</v>
      </c>
      <c r="AA18" s="6">
        <v>192072000</v>
      </c>
    </row>
    <row r="19" spans="1:27" ht="12.75">
      <c r="A19" s="23" t="s">
        <v>44</v>
      </c>
      <c r="B19" s="29"/>
      <c r="C19" s="6">
        <v>370915</v>
      </c>
      <c r="D19" s="6"/>
      <c r="E19" s="7">
        <v>588766</v>
      </c>
      <c r="F19" s="26">
        <v>717766</v>
      </c>
      <c r="G19" s="26">
        <v>3245</v>
      </c>
      <c r="H19" s="26">
        <v>37619</v>
      </c>
      <c r="I19" s="26">
        <v>12431</v>
      </c>
      <c r="J19" s="26">
        <v>53295</v>
      </c>
      <c r="K19" s="26">
        <v>29497</v>
      </c>
      <c r="L19" s="26">
        <v>36935</v>
      </c>
      <c r="M19" s="26">
        <v>24892</v>
      </c>
      <c r="N19" s="26">
        <v>91324</v>
      </c>
      <c r="O19" s="26">
        <v>28699</v>
      </c>
      <c r="P19" s="26">
        <v>4578</v>
      </c>
      <c r="Q19" s="26">
        <v>16519</v>
      </c>
      <c r="R19" s="26">
        <v>49796</v>
      </c>
      <c r="S19" s="26"/>
      <c r="T19" s="26">
        <v>70347</v>
      </c>
      <c r="U19" s="26">
        <v>14005336</v>
      </c>
      <c r="V19" s="26">
        <v>14075683</v>
      </c>
      <c r="W19" s="26">
        <v>14270098</v>
      </c>
      <c r="X19" s="26">
        <v>717766</v>
      </c>
      <c r="Y19" s="26">
        <v>13552332</v>
      </c>
      <c r="Z19" s="27">
        <v>1888.13</v>
      </c>
      <c r="AA19" s="28">
        <v>717766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186746745</v>
      </c>
      <c r="D21" s="33">
        <f t="shared" si="0"/>
        <v>0</v>
      </c>
      <c r="E21" s="34">
        <f t="shared" si="0"/>
        <v>219661602</v>
      </c>
      <c r="F21" s="35">
        <f t="shared" si="0"/>
        <v>218845610</v>
      </c>
      <c r="G21" s="35">
        <f t="shared" si="0"/>
        <v>69827007</v>
      </c>
      <c r="H21" s="35">
        <f t="shared" si="0"/>
        <v>8124066</v>
      </c>
      <c r="I21" s="35">
        <f t="shared" si="0"/>
        <v>2576981</v>
      </c>
      <c r="J21" s="35">
        <f t="shared" si="0"/>
        <v>80528054</v>
      </c>
      <c r="K21" s="35">
        <f t="shared" si="0"/>
        <v>2756280</v>
      </c>
      <c r="L21" s="35">
        <f t="shared" si="0"/>
        <v>9699621</v>
      </c>
      <c r="M21" s="35">
        <f t="shared" si="0"/>
        <v>56161947</v>
      </c>
      <c r="N21" s="35">
        <f t="shared" si="0"/>
        <v>68617848</v>
      </c>
      <c r="O21" s="35">
        <f t="shared" si="0"/>
        <v>7618426</v>
      </c>
      <c r="P21" s="35">
        <f t="shared" si="0"/>
        <v>4855942</v>
      </c>
      <c r="Q21" s="35">
        <f t="shared" si="0"/>
        <v>42785573</v>
      </c>
      <c r="R21" s="35">
        <f t="shared" si="0"/>
        <v>55259941</v>
      </c>
      <c r="S21" s="35">
        <f t="shared" si="0"/>
        <v>1805013</v>
      </c>
      <c r="T21" s="35">
        <f t="shared" si="0"/>
        <v>3562964</v>
      </c>
      <c r="U21" s="35">
        <f t="shared" si="0"/>
        <v>17661773</v>
      </c>
      <c r="V21" s="35">
        <f t="shared" si="0"/>
        <v>23029750</v>
      </c>
      <c r="W21" s="35">
        <f t="shared" si="0"/>
        <v>227435593</v>
      </c>
      <c r="X21" s="35">
        <f t="shared" si="0"/>
        <v>218845610</v>
      </c>
      <c r="Y21" s="35">
        <f t="shared" si="0"/>
        <v>8589983</v>
      </c>
      <c r="Z21" s="36">
        <f>+IF(X21&lt;&gt;0,+(Y21/X21)*100,0)</f>
        <v>3.9251337963781863</v>
      </c>
      <c r="AA21" s="33">
        <f>SUM(AA5:AA20)</f>
        <v>218845610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57764141</v>
      </c>
      <c r="D24" s="6"/>
      <c r="E24" s="7">
        <v>61768597</v>
      </c>
      <c r="F24" s="8">
        <v>69279431</v>
      </c>
      <c r="G24" s="8">
        <v>272800</v>
      </c>
      <c r="H24" s="8">
        <v>277605</v>
      </c>
      <c r="I24" s="8">
        <v>15066063</v>
      </c>
      <c r="J24" s="8">
        <v>15616468</v>
      </c>
      <c r="K24" s="8">
        <v>5210159</v>
      </c>
      <c r="L24" s="8">
        <v>5264412</v>
      </c>
      <c r="M24" s="8">
        <v>343458</v>
      </c>
      <c r="N24" s="8">
        <v>10818029</v>
      </c>
      <c r="O24" s="8">
        <v>14937396</v>
      </c>
      <c r="P24" s="8">
        <v>5826615</v>
      </c>
      <c r="Q24" s="8">
        <v>5352895</v>
      </c>
      <c r="R24" s="8">
        <v>26116906</v>
      </c>
      <c r="S24" s="8">
        <v>5287338</v>
      </c>
      <c r="T24" s="8">
        <v>5760062</v>
      </c>
      <c r="U24" s="8">
        <v>7040366</v>
      </c>
      <c r="V24" s="8">
        <v>18087766</v>
      </c>
      <c r="W24" s="8">
        <v>70639169</v>
      </c>
      <c r="X24" s="8">
        <v>69279431</v>
      </c>
      <c r="Y24" s="8">
        <v>1359738</v>
      </c>
      <c r="Z24" s="2">
        <v>1.96</v>
      </c>
      <c r="AA24" s="6">
        <v>69279431</v>
      </c>
    </row>
    <row r="25" spans="1:27" ht="12.75">
      <c r="A25" s="25" t="s">
        <v>49</v>
      </c>
      <c r="B25" s="24"/>
      <c r="C25" s="6">
        <v>11843265</v>
      </c>
      <c r="D25" s="6"/>
      <c r="E25" s="7">
        <v>12071483</v>
      </c>
      <c r="F25" s="8">
        <v>12791659</v>
      </c>
      <c r="G25" s="8"/>
      <c r="H25" s="8"/>
      <c r="I25" s="8">
        <v>3005347</v>
      </c>
      <c r="J25" s="8">
        <v>3005347</v>
      </c>
      <c r="K25" s="8">
        <v>1021658</v>
      </c>
      <c r="L25" s="8">
        <v>935752</v>
      </c>
      <c r="M25" s="8"/>
      <c r="N25" s="8">
        <v>1957410</v>
      </c>
      <c r="O25" s="8">
        <v>1965966</v>
      </c>
      <c r="P25" s="8">
        <v>970377</v>
      </c>
      <c r="Q25" s="8">
        <v>994057</v>
      </c>
      <c r="R25" s="8">
        <v>3930400</v>
      </c>
      <c r="S25" s="8">
        <v>991955</v>
      </c>
      <c r="T25" s="8">
        <v>1904714</v>
      </c>
      <c r="U25" s="8">
        <v>1064678</v>
      </c>
      <c r="V25" s="8">
        <v>3961347</v>
      </c>
      <c r="W25" s="8">
        <v>12854504</v>
      </c>
      <c r="X25" s="8">
        <v>12791659</v>
      </c>
      <c r="Y25" s="8">
        <v>62845</v>
      </c>
      <c r="Z25" s="2">
        <v>0.49</v>
      </c>
      <c r="AA25" s="6">
        <v>12791659</v>
      </c>
    </row>
    <row r="26" spans="1:27" ht="12.75">
      <c r="A26" s="25" t="s">
        <v>50</v>
      </c>
      <c r="B26" s="24"/>
      <c r="C26" s="6">
        <v>31366089</v>
      </c>
      <c r="D26" s="6"/>
      <c r="E26" s="7">
        <v>3000000</v>
      </c>
      <c r="F26" s="8">
        <v>3000000</v>
      </c>
      <c r="G26" s="8">
        <v>5364659</v>
      </c>
      <c r="H26" s="8"/>
      <c r="I26" s="8"/>
      <c r="J26" s="8">
        <v>5364659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5364659</v>
      </c>
      <c r="X26" s="8">
        <v>3000000</v>
      </c>
      <c r="Y26" s="8">
        <v>2364659</v>
      </c>
      <c r="Z26" s="2">
        <v>78.82</v>
      </c>
      <c r="AA26" s="6">
        <v>3000000</v>
      </c>
    </row>
    <row r="27" spans="1:27" ht="12.75">
      <c r="A27" s="25" t="s">
        <v>51</v>
      </c>
      <c r="B27" s="24"/>
      <c r="C27" s="6">
        <v>28219542</v>
      </c>
      <c r="D27" s="6"/>
      <c r="E27" s="7">
        <v>23015997</v>
      </c>
      <c r="F27" s="8">
        <v>23015997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23015997</v>
      </c>
      <c r="Y27" s="8">
        <v>-23015997</v>
      </c>
      <c r="Z27" s="2">
        <v>-100</v>
      </c>
      <c r="AA27" s="6">
        <v>23015997</v>
      </c>
    </row>
    <row r="28" spans="1:27" ht="12.75">
      <c r="A28" s="25" t="s">
        <v>52</v>
      </c>
      <c r="B28" s="24"/>
      <c r="C28" s="6"/>
      <c r="D28" s="6"/>
      <c r="E28" s="7">
        <v>500000</v>
      </c>
      <c r="F28" s="8">
        <v>500000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500000</v>
      </c>
      <c r="Y28" s="8">
        <v>-500000</v>
      </c>
      <c r="Z28" s="2">
        <v>-100</v>
      </c>
      <c r="AA28" s="6">
        <v>500000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7071062</v>
      </c>
      <c r="D30" s="6"/>
      <c r="E30" s="7">
        <v>17570986</v>
      </c>
      <c r="F30" s="8">
        <v>13916367</v>
      </c>
      <c r="G30" s="8">
        <v>372255</v>
      </c>
      <c r="H30" s="8">
        <v>448558</v>
      </c>
      <c r="I30" s="8">
        <v>598321</v>
      </c>
      <c r="J30" s="8">
        <v>1419134</v>
      </c>
      <c r="K30" s="8">
        <v>1026227</v>
      </c>
      <c r="L30" s="8">
        <v>611876</v>
      </c>
      <c r="M30" s="8">
        <v>797915</v>
      </c>
      <c r="N30" s="8">
        <v>2436018</v>
      </c>
      <c r="O30" s="8">
        <v>843033</v>
      </c>
      <c r="P30" s="8">
        <v>1257818</v>
      </c>
      <c r="Q30" s="8">
        <v>1683465</v>
      </c>
      <c r="R30" s="8">
        <v>3784316</v>
      </c>
      <c r="S30" s="8">
        <v>434205</v>
      </c>
      <c r="T30" s="8">
        <v>1865199</v>
      </c>
      <c r="U30" s="8">
        <v>2205205</v>
      </c>
      <c r="V30" s="8">
        <v>4504609</v>
      </c>
      <c r="W30" s="8">
        <v>12144077</v>
      </c>
      <c r="X30" s="8">
        <v>13916367</v>
      </c>
      <c r="Y30" s="8">
        <v>-1772290</v>
      </c>
      <c r="Z30" s="2">
        <v>-12.74</v>
      </c>
      <c r="AA30" s="6">
        <v>13916367</v>
      </c>
    </row>
    <row r="31" spans="1:27" ht="12.75">
      <c r="A31" s="25" t="s">
        <v>55</v>
      </c>
      <c r="B31" s="24"/>
      <c r="C31" s="6">
        <v>34880551</v>
      </c>
      <c r="D31" s="6"/>
      <c r="E31" s="7">
        <v>57149276</v>
      </c>
      <c r="F31" s="8">
        <v>58604035</v>
      </c>
      <c r="G31" s="8">
        <v>1530235</v>
      </c>
      <c r="H31" s="8">
        <v>7996677</v>
      </c>
      <c r="I31" s="8">
        <v>2399002</v>
      </c>
      <c r="J31" s="8">
        <v>11925914</v>
      </c>
      <c r="K31" s="8">
        <v>3524176</v>
      </c>
      <c r="L31" s="8">
        <v>9526989</v>
      </c>
      <c r="M31" s="8">
        <v>8054467</v>
      </c>
      <c r="N31" s="8">
        <v>21105632</v>
      </c>
      <c r="O31" s="8">
        <v>2084891</v>
      </c>
      <c r="P31" s="8">
        <v>3357491</v>
      </c>
      <c r="Q31" s="8">
        <v>2712788</v>
      </c>
      <c r="R31" s="8">
        <v>8155170</v>
      </c>
      <c r="S31" s="8">
        <v>3507382</v>
      </c>
      <c r="T31" s="8">
        <v>2268133</v>
      </c>
      <c r="U31" s="8">
        <v>10497566</v>
      </c>
      <c r="V31" s="8">
        <v>16273081</v>
      </c>
      <c r="W31" s="8">
        <v>57459797</v>
      </c>
      <c r="X31" s="8">
        <v>58604035</v>
      </c>
      <c r="Y31" s="8">
        <v>-1144238</v>
      </c>
      <c r="Z31" s="2">
        <v>-1.95</v>
      </c>
      <c r="AA31" s="6">
        <v>58604035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39988648</v>
      </c>
      <c r="D33" s="6"/>
      <c r="E33" s="7">
        <v>43007380</v>
      </c>
      <c r="F33" s="8">
        <v>40944837</v>
      </c>
      <c r="G33" s="8">
        <v>1099609</v>
      </c>
      <c r="H33" s="8">
        <v>3943099</v>
      </c>
      <c r="I33" s="8">
        <v>4395206</v>
      </c>
      <c r="J33" s="8">
        <v>9437914</v>
      </c>
      <c r="K33" s="8">
        <v>2407394</v>
      </c>
      <c r="L33" s="8">
        <v>2557428</v>
      </c>
      <c r="M33" s="8">
        <v>3168223</v>
      </c>
      <c r="N33" s="8">
        <v>8133045</v>
      </c>
      <c r="O33" s="8">
        <v>2765005</v>
      </c>
      <c r="P33" s="8">
        <v>2329263</v>
      </c>
      <c r="Q33" s="8">
        <v>2233024</v>
      </c>
      <c r="R33" s="8">
        <v>7327292</v>
      </c>
      <c r="S33" s="8">
        <v>1570210</v>
      </c>
      <c r="T33" s="8">
        <v>1163786</v>
      </c>
      <c r="U33" s="8">
        <v>6669074</v>
      </c>
      <c r="V33" s="8">
        <v>9403070</v>
      </c>
      <c r="W33" s="8">
        <v>34301321</v>
      </c>
      <c r="X33" s="8">
        <v>40944837</v>
      </c>
      <c r="Y33" s="8">
        <v>-6643516</v>
      </c>
      <c r="Z33" s="2">
        <v>-16.23</v>
      </c>
      <c r="AA33" s="6">
        <v>40944837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211133298</v>
      </c>
      <c r="D35" s="33">
        <f>SUM(D24:D34)</f>
        <v>0</v>
      </c>
      <c r="E35" s="34">
        <f t="shared" si="1"/>
        <v>218083719</v>
      </c>
      <c r="F35" s="35">
        <f t="shared" si="1"/>
        <v>222052326</v>
      </c>
      <c r="G35" s="35">
        <f t="shared" si="1"/>
        <v>8639558</v>
      </c>
      <c r="H35" s="35">
        <f t="shared" si="1"/>
        <v>12665939</v>
      </c>
      <c r="I35" s="35">
        <f t="shared" si="1"/>
        <v>25463939</v>
      </c>
      <c r="J35" s="35">
        <f t="shared" si="1"/>
        <v>46769436</v>
      </c>
      <c r="K35" s="35">
        <f t="shared" si="1"/>
        <v>13189614</v>
      </c>
      <c r="L35" s="35">
        <f t="shared" si="1"/>
        <v>18896457</v>
      </c>
      <c r="M35" s="35">
        <f t="shared" si="1"/>
        <v>12364063</v>
      </c>
      <c r="N35" s="35">
        <f t="shared" si="1"/>
        <v>44450134</v>
      </c>
      <c r="O35" s="35">
        <f t="shared" si="1"/>
        <v>22596291</v>
      </c>
      <c r="P35" s="35">
        <f t="shared" si="1"/>
        <v>13741564</v>
      </c>
      <c r="Q35" s="35">
        <f t="shared" si="1"/>
        <v>12976229</v>
      </c>
      <c r="R35" s="35">
        <f t="shared" si="1"/>
        <v>49314084</v>
      </c>
      <c r="S35" s="35">
        <f t="shared" si="1"/>
        <v>11791090</v>
      </c>
      <c r="T35" s="35">
        <f t="shared" si="1"/>
        <v>12961894</v>
      </c>
      <c r="U35" s="35">
        <f t="shared" si="1"/>
        <v>27476889</v>
      </c>
      <c r="V35" s="35">
        <f t="shared" si="1"/>
        <v>52229873</v>
      </c>
      <c r="W35" s="35">
        <f t="shared" si="1"/>
        <v>192763527</v>
      </c>
      <c r="X35" s="35">
        <f t="shared" si="1"/>
        <v>222052326</v>
      </c>
      <c r="Y35" s="35">
        <f t="shared" si="1"/>
        <v>-29288799</v>
      </c>
      <c r="Z35" s="36">
        <f>+IF(X35&lt;&gt;0,+(Y35/X35)*100,0)</f>
        <v>-13.190043773736464</v>
      </c>
      <c r="AA35" s="33">
        <f>SUM(AA24:AA34)</f>
        <v>222052326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-24386553</v>
      </c>
      <c r="D37" s="46">
        <f>+D21-D35</f>
        <v>0</v>
      </c>
      <c r="E37" s="47">
        <f t="shared" si="2"/>
        <v>1577883</v>
      </c>
      <c r="F37" s="48">
        <f t="shared" si="2"/>
        <v>-3206716</v>
      </c>
      <c r="G37" s="48">
        <f t="shared" si="2"/>
        <v>61187449</v>
      </c>
      <c r="H37" s="48">
        <f t="shared" si="2"/>
        <v>-4541873</v>
      </c>
      <c r="I37" s="48">
        <f t="shared" si="2"/>
        <v>-22886958</v>
      </c>
      <c r="J37" s="48">
        <f t="shared" si="2"/>
        <v>33758618</v>
      </c>
      <c r="K37" s="48">
        <f t="shared" si="2"/>
        <v>-10433334</v>
      </c>
      <c r="L37" s="48">
        <f t="shared" si="2"/>
        <v>-9196836</v>
      </c>
      <c r="M37" s="48">
        <f t="shared" si="2"/>
        <v>43797884</v>
      </c>
      <c r="N37" s="48">
        <f t="shared" si="2"/>
        <v>24167714</v>
      </c>
      <c r="O37" s="48">
        <f t="shared" si="2"/>
        <v>-14977865</v>
      </c>
      <c r="P37" s="48">
        <f t="shared" si="2"/>
        <v>-8885622</v>
      </c>
      <c r="Q37" s="48">
        <f t="shared" si="2"/>
        <v>29809344</v>
      </c>
      <c r="R37" s="48">
        <f t="shared" si="2"/>
        <v>5945857</v>
      </c>
      <c r="S37" s="48">
        <f t="shared" si="2"/>
        <v>-9986077</v>
      </c>
      <c r="T37" s="48">
        <f t="shared" si="2"/>
        <v>-9398930</v>
      </c>
      <c r="U37" s="48">
        <f t="shared" si="2"/>
        <v>-9815116</v>
      </c>
      <c r="V37" s="48">
        <f t="shared" si="2"/>
        <v>-29200123</v>
      </c>
      <c r="W37" s="48">
        <f t="shared" si="2"/>
        <v>34672066</v>
      </c>
      <c r="X37" s="48">
        <f>IF(F21=F35,0,X21-X35)</f>
        <v>-3206716</v>
      </c>
      <c r="Y37" s="48">
        <f t="shared" si="2"/>
        <v>37878782</v>
      </c>
      <c r="Z37" s="49">
        <f>+IF(X37&lt;&gt;0,+(Y37/X37)*100,0)</f>
        <v>-1181.232825108304</v>
      </c>
      <c r="AA37" s="46">
        <f>+AA21-AA35</f>
        <v>-3206716</v>
      </c>
    </row>
    <row r="38" spans="1:27" ht="22.5" customHeight="1">
      <c r="A38" s="50" t="s">
        <v>60</v>
      </c>
      <c r="B38" s="29"/>
      <c r="C38" s="6">
        <v>36715000</v>
      </c>
      <c r="D38" s="6"/>
      <c r="E38" s="7">
        <v>49422000</v>
      </c>
      <c r="F38" s="8">
        <v>49422000</v>
      </c>
      <c r="G38" s="8"/>
      <c r="H38" s="8">
        <v>6793595</v>
      </c>
      <c r="I38" s="8">
        <v>1962922</v>
      </c>
      <c r="J38" s="8">
        <v>8756517</v>
      </c>
      <c r="K38" s="8">
        <v>3832356</v>
      </c>
      <c r="L38" s="8">
        <v>6367166</v>
      </c>
      <c r="M38" s="8"/>
      <c r="N38" s="8">
        <v>10199522</v>
      </c>
      <c r="O38" s="8">
        <v>2590235</v>
      </c>
      <c r="P38" s="8">
        <v>8281316</v>
      </c>
      <c r="Q38" s="8">
        <v>1965559</v>
      </c>
      <c r="R38" s="8">
        <v>12837110</v>
      </c>
      <c r="S38" s="8">
        <v>1968281</v>
      </c>
      <c r="T38" s="8">
        <v>4041112</v>
      </c>
      <c r="U38" s="8">
        <v>13628563</v>
      </c>
      <c r="V38" s="8">
        <v>19637956</v>
      </c>
      <c r="W38" s="8">
        <v>51431105</v>
      </c>
      <c r="X38" s="8">
        <v>49422000</v>
      </c>
      <c r="Y38" s="8">
        <v>2009105</v>
      </c>
      <c r="Z38" s="2">
        <v>4.07</v>
      </c>
      <c r="AA38" s="6">
        <v>49422000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12328447</v>
      </c>
      <c r="D41" s="56">
        <f>SUM(D37:D40)</f>
        <v>0</v>
      </c>
      <c r="E41" s="57">
        <f t="shared" si="3"/>
        <v>50999883</v>
      </c>
      <c r="F41" s="58">
        <f t="shared" si="3"/>
        <v>46215284</v>
      </c>
      <c r="G41" s="58">
        <f t="shared" si="3"/>
        <v>61187449</v>
      </c>
      <c r="H41" s="58">
        <f t="shared" si="3"/>
        <v>2251722</v>
      </c>
      <c r="I41" s="58">
        <f t="shared" si="3"/>
        <v>-20924036</v>
      </c>
      <c r="J41" s="58">
        <f t="shared" si="3"/>
        <v>42515135</v>
      </c>
      <c r="K41" s="58">
        <f t="shared" si="3"/>
        <v>-6600978</v>
      </c>
      <c r="L41" s="58">
        <f t="shared" si="3"/>
        <v>-2829670</v>
      </c>
      <c r="M41" s="58">
        <f t="shared" si="3"/>
        <v>43797884</v>
      </c>
      <c r="N41" s="58">
        <f t="shared" si="3"/>
        <v>34367236</v>
      </c>
      <c r="O41" s="58">
        <f t="shared" si="3"/>
        <v>-12387630</v>
      </c>
      <c r="P41" s="58">
        <f t="shared" si="3"/>
        <v>-604306</v>
      </c>
      <c r="Q41" s="58">
        <f t="shared" si="3"/>
        <v>31774903</v>
      </c>
      <c r="R41" s="58">
        <f t="shared" si="3"/>
        <v>18782967</v>
      </c>
      <c r="S41" s="58">
        <f t="shared" si="3"/>
        <v>-8017796</v>
      </c>
      <c r="T41" s="58">
        <f t="shared" si="3"/>
        <v>-5357818</v>
      </c>
      <c r="U41" s="58">
        <f t="shared" si="3"/>
        <v>3813447</v>
      </c>
      <c r="V41" s="58">
        <f t="shared" si="3"/>
        <v>-9562167</v>
      </c>
      <c r="W41" s="58">
        <f t="shared" si="3"/>
        <v>86103171</v>
      </c>
      <c r="X41" s="58">
        <f t="shared" si="3"/>
        <v>46215284</v>
      </c>
      <c r="Y41" s="58">
        <f t="shared" si="3"/>
        <v>39887887</v>
      </c>
      <c r="Z41" s="59">
        <f>+IF(X41&lt;&gt;0,+(Y41/X41)*100,0)</f>
        <v>86.30886483354728</v>
      </c>
      <c r="AA41" s="56">
        <f>SUM(AA37:AA40)</f>
        <v>46215284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12328447</v>
      </c>
      <c r="D43" s="64">
        <f>+D41-D42</f>
        <v>0</v>
      </c>
      <c r="E43" s="65">
        <f t="shared" si="4"/>
        <v>50999883</v>
      </c>
      <c r="F43" s="66">
        <f t="shared" si="4"/>
        <v>46215284</v>
      </c>
      <c r="G43" s="66">
        <f t="shared" si="4"/>
        <v>61187449</v>
      </c>
      <c r="H43" s="66">
        <f t="shared" si="4"/>
        <v>2251722</v>
      </c>
      <c r="I43" s="66">
        <f t="shared" si="4"/>
        <v>-20924036</v>
      </c>
      <c r="J43" s="66">
        <f t="shared" si="4"/>
        <v>42515135</v>
      </c>
      <c r="K43" s="66">
        <f t="shared" si="4"/>
        <v>-6600978</v>
      </c>
      <c r="L43" s="66">
        <f t="shared" si="4"/>
        <v>-2829670</v>
      </c>
      <c r="M43" s="66">
        <f t="shared" si="4"/>
        <v>43797884</v>
      </c>
      <c r="N43" s="66">
        <f t="shared" si="4"/>
        <v>34367236</v>
      </c>
      <c r="O43" s="66">
        <f t="shared" si="4"/>
        <v>-12387630</v>
      </c>
      <c r="P43" s="66">
        <f t="shared" si="4"/>
        <v>-604306</v>
      </c>
      <c r="Q43" s="66">
        <f t="shared" si="4"/>
        <v>31774903</v>
      </c>
      <c r="R43" s="66">
        <f t="shared" si="4"/>
        <v>18782967</v>
      </c>
      <c r="S43" s="66">
        <f t="shared" si="4"/>
        <v>-8017796</v>
      </c>
      <c r="T43" s="66">
        <f t="shared" si="4"/>
        <v>-5357818</v>
      </c>
      <c r="U43" s="66">
        <f t="shared" si="4"/>
        <v>3813447</v>
      </c>
      <c r="V43" s="66">
        <f t="shared" si="4"/>
        <v>-9562167</v>
      </c>
      <c r="W43" s="66">
        <f t="shared" si="4"/>
        <v>86103171</v>
      </c>
      <c r="X43" s="66">
        <f t="shared" si="4"/>
        <v>46215284</v>
      </c>
      <c r="Y43" s="66">
        <f t="shared" si="4"/>
        <v>39887887</v>
      </c>
      <c r="Z43" s="67">
        <f>+IF(X43&lt;&gt;0,+(Y43/X43)*100,0)</f>
        <v>86.30886483354728</v>
      </c>
      <c r="AA43" s="64">
        <f>+AA41-AA42</f>
        <v>46215284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12328447</v>
      </c>
      <c r="D45" s="56">
        <f>SUM(D43:D44)</f>
        <v>0</v>
      </c>
      <c r="E45" s="57">
        <f t="shared" si="5"/>
        <v>50999883</v>
      </c>
      <c r="F45" s="58">
        <f t="shared" si="5"/>
        <v>46215284</v>
      </c>
      <c r="G45" s="58">
        <f t="shared" si="5"/>
        <v>61187449</v>
      </c>
      <c r="H45" s="58">
        <f t="shared" si="5"/>
        <v>2251722</v>
      </c>
      <c r="I45" s="58">
        <f t="shared" si="5"/>
        <v>-20924036</v>
      </c>
      <c r="J45" s="58">
        <f t="shared" si="5"/>
        <v>42515135</v>
      </c>
      <c r="K45" s="58">
        <f t="shared" si="5"/>
        <v>-6600978</v>
      </c>
      <c r="L45" s="58">
        <f t="shared" si="5"/>
        <v>-2829670</v>
      </c>
      <c r="M45" s="58">
        <f t="shared" si="5"/>
        <v>43797884</v>
      </c>
      <c r="N45" s="58">
        <f t="shared" si="5"/>
        <v>34367236</v>
      </c>
      <c r="O45" s="58">
        <f t="shared" si="5"/>
        <v>-12387630</v>
      </c>
      <c r="P45" s="58">
        <f t="shared" si="5"/>
        <v>-604306</v>
      </c>
      <c r="Q45" s="58">
        <f t="shared" si="5"/>
        <v>31774903</v>
      </c>
      <c r="R45" s="58">
        <f t="shared" si="5"/>
        <v>18782967</v>
      </c>
      <c r="S45" s="58">
        <f t="shared" si="5"/>
        <v>-8017796</v>
      </c>
      <c r="T45" s="58">
        <f t="shared" si="5"/>
        <v>-5357818</v>
      </c>
      <c r="U45" s="58">
        <f t="shared" si="5"/>
        <v>3813447</v>
      </c>
      <c r="V45" s="58">
        <f t="shared" si="5"/>
        <v>-9562167</v>
      </c>
      <c r="W45" s="58">
        <f t="shared" si="5"/>
        <v>86103171</v>
      </c>
      <c r="X45" s="58">
        <f t="shared" si="5"/>
        <v>46215284</v>
      </c>
      <c r="Y45" s="58">
        <f t="shared" si="5"/>
        <v>39887887</v>
      </c>
      <c r="Z45" s="59">
        <f>+IF(X45&lt;&gt;0,+(Y45/X45)*100,0)</f>
        <v>86.30886483354728</v>
      </c>
      <c r="AA45" s="56">
        <f>SUM(AA43:AA44)</f>
        <v>46215284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12328447</v>
      </c>
      <c r="D47" s="71">
        <f>SUM(D45:D46)</f>
        <v>0</v>
      </c>
      <c r="E47" s="72">
        <f t="shared" si="6"/>
        <v>50999883</v>
      </c>
      <c r="F47" s="73">
        <f t="shared" si="6"/>
        <v>46215284</v>
      </c>
      <c r="G47" s="73">
        <f t="shared" si="6"/>
        <v>61187449</v>
      </c>
      <c r="H47" s="74">
        <f t="shared" si="6"/>
        <v>2251722</v>
      </c>
      <c r="I47" s="74">
        <f t="shared" si="6"/>
        <v>-20924036</v>
      </c>
      <c r="J47" s="74">
        <f t="shared" si="6"/>
        <v>42515135</v>
      </c>
      <c r="K47" s="74">
        <f t="shared" si="6"/>
        <v>-6600978</v>
      </c>
      <c r="L47" s="74">
        <f t="shared" si="6"/>
        <v>-2829670</v>
      </c>
      <c r="M47" s="73">
        <f t="shared" si="6"/>
        <v>43797884</v>
      </c>
      <c r="N47" s="73">
        <f t="shared" si="6"/>
        <v>34367236</v>
      </c>
      <c r="O47" s="74">
        <f t="shared" si="6"/>
        <v>-12387630</v>
      </c>
      <c r="P47" s="74">
        <f t="shared" si="6"/>
        <v>-604306</v>
      </c>
      <c r="Q47" s="74">
        <f t="shared" si="6"/>
        <v>31774903</v>
      </c>
      <c r="R47" s="74">
        <f t="shared" si="6"/>
        <v>18782967</v>
      </c>
      <c r="S47" s="74">
        <f t="shared" si="6"/>
        <v>-8017796</v>
      </c>
      <c r="T47" s="73">
        <f t="shared" si="6"/>
        <v>-5357818</v>
      </c>
      <c r="U47" s="73">
        <f t="shared" si="6"/>
        <v>3813447</v>
      </c>
      <c r="V47" s="74">
        <f t="shared" si="6"/>
        <v>-9562167</v>
      </c>
      <c r="W47" s="74">
        <f t="shared" si="6"/>
        <v>86103171</v>
      </c>
      <c r="X47" s="74">
        <f t="shared" si="6"/>
        <v>46215284</v>
      </c>
      <c r="Y47" s="74">
        <f t="shared" si="6"/>
        <v>39887887</v>
      </c>
      <c r="Z47" s="75">
        <f>+IF(X47&lt;&gt;0,+(Y47/X47)*100,0)</f>
        <v>86.30886483354728</v>
      </c>
      <c r="AA47" s="76">
        <f>SUM(AA45:AA46)</f>
        <v>46215284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58076173</v>
      </c>
      <c r="D5" s="6"/>
      <c r="E5" s="7">
        <v>42914067</v>
      </c>
      <c r="F5" s="8">
        <v>43840555</v>
      </c>
      <c r="G5" s="8">
        <v>3582106</v>
      </c>
      <c r="H5" s="8">
        <v>3752448</v>
      </c>
      <c r="I5" s="8">
        <v>3435112</v>
      </c>
      <c r="J5" s="8">
        <v>10769666</v>
      </c>
      <c r="K5" s="8">
        <v>3543012</v>
      </c>
      <c r="L5" s="8">
        <v>3583584</v>
      </c>
      <c r="M5" s="8">
        <v>3580762</v>
      </c>
      <c r="N5" s="8">
        <v>10707358</v>
      </c>
      <c r="O5" s="8">
        <v>3433430</v>
      </c>
      <c r="P5" s="8">
        <v>3580491</v>
      </c>
      <c r="Q5" s="8">
        <v>3707277</v>
      </c>
      <c r="R5" s="8">
        <v>10721198</v>
      </c>
      <c r="S5" s="8">
        <v>3692615</v>
      </c>
      <c r="T5" s="8">
        <v>3617718</v>
      </c>
      <c r="U5" s="8">
        <v>3638585</v>
      </c>
      <c r="V5" s="8">
        <v>10948918</v>
      </c>
      <c r="W5" s="8">
        <v>43147140</v>
      </c>
      <c r="X5" s="8">
        <v>43840555</v>
      </c>
      <c r="Y5" s="8">
        <v>-693415</v>
      </c>
      <c r="Z5" s="2">
        <v>-1.58</v>
      </c>
      <c r="AA5" s="6">
        <v>43840555</v>
      </c>
    </row>
    <row r="6" spans="1:27" ht="12.75">
      <c r="A6" s="23" t="s">
        <v>32</v>
      </c>
      <c r="B6" s="24"/>
      <c r="C6" s="6">
        <v>69581427</v>
      </c>
      <c r="D6" s="6"/>
      <c r="E6" s="7">
        <v>80374158</v>
      </c>
      <c r="F6" s="8">
        <v>95800088</v>
      </c>
      <c r="G6" s="8">
        <v>5414799</v>
      </c>
      <c r="H6" s="8">
        <v>5377612</v>
      </c>
      <c r="I6" s="8">
        <v>8304372</v>
      </c>
      <c r="J6" s="8">
        <v>19096783</v>
      </c>
      <c r="K6" s="8">
        <v>6200584</v>
      </c>
      <c r="L6" s="8">
        <v>6047988</v>
      </c>
      <c r="M6" s="8">
        <v>6098905</v>
      </c>
      <c r="N6" s="8">
        <v>18347477</v>
      </c>
      <c r="O6" s="8">
        <v>6611938</v>
      </c>
      <c r="P6" s="8">
        <v>5793283</v>
      </c>
      <c r="Q6" s="8">
        <v>5900248</v>
      </c>
      <c r="R6" s="8">
        <v>18305469</v>
      </c>
      <c r="S6" s="8">
        <v>5425818</v>
      </c>
      <c r="T6" s="8">
        <v>6143732</v>
      </c>
      <c r="U6" s="8">
        <v>8209300</v>
      </c>
      <c r="V6" s="8">
        <v>19778850</v>
      </c>
      <c r="W6" s="8">
        <v>75528579</v>
      </c>
      <c r="X6" s="8">
        <v>95800088</v>
      </c>
      <c r="Y6" s="8">
        <v>-20271509</v>
      </c>
      <c r="Z6" s="2">
        <v>-21.16</v>
      </c>
      <c r="AA6" s="6">
        <v>95800088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9119679</v>
      </c>
      <c r="D9" s="6"/>
      <c r="E9" s="7">
        <v>9590006</v>
      </c>
      <c r="F9" s="8">
        <v>9590006</v>
      </c>
      <c r="G9" s="8">
        <v>707306</v>
      </c>
      <c r="H9" s="8">
        <v>707712</v>
      </c>
      <c r="I9" s="8">
        <v>697664</v>
      </c>
      <c r="J9" s="8">
        <v>2112682</v>
      </c>
      <c r="K9" s="8">
        <v>703792</v>
      </c>
      <c r="L9" s="8">
        <v>772423</v>
      </c>
      <c r="M9" s="8">
        <v>785825</v>
      </c>
      <c r="N9" s="8">
        <v>2262040</v>
      </c>
      <c r="O9" s="8">
        <v>690694</v>
      </c>
      <c r="P9" s="8">
        <v>796614</v>
      </c>
      <c r="Q9" s="8">
        <v>759469</v>
      </c>
      <c r="R9" s="8">
        <v>2246777</v>
      </c>
      <c r="S9" s="8">
        <v>755124</v>
      </c>
      <c r="T9" s="8">
        <v>762600</v>
      </c>
      <c r="U9" s="8">
        <v>758852</v>
      </c>
      <c r="V9" s="8">
        <v>2276576</v>
      </c>
      <c r="W9" s="8">
        <v>8898075</v>
      </c>
      <c r="X9" s="8">
        <v>9590006</v>
      </c>
      <c r="Y9" s="8">
        <v>-691931</v>
      </c>
      <c r="Z9" s="2">
        <v>-7.22</v>
      </c>
      <c r="AA9" s="6">
        <v>9590006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1105364</v>
      </c>
      <c r="D11" s="6"/>
      <c r="E11" s="7">
        <v>4767804</v>
      </c>
      <c r="F11" s="8">
        <v>767804</v>
      </c>
      <c r="G11" s="8">
        <v>54904</v>
      </c>
      <c r="H11" s="8">
        <v>65533</v>
      </c>
      <c r="I11" s="8">
        <v>63968</v>
      </c>
      <c r="J11" s="8">
        <v>184405</v>
      </c>
      <c r="K11" s="8">
        <v>60845</v>
      </c>
      <c r="L11" s="8">
        <v>65354</v>
      </c>
      <c r="M11" s="8">
        <v>68627</v>
      </c>
      <c r="N11" s="8">
        <v>194826</v>
      </c>
      <c r="O11" s="8">
        <v>52869</v>
      </c>
      <c r="P11" s="8">
        <v>210071</v>
      </c>
      <c r="Q11" s="8">
        <v>36866</v>
      </c>
      <c r="R11" s="8">
        <v>299806</v>
      </c>
      <c r="S11" s="8">
        <v>25227</v>
      </c>
      <c r="T11" s="8">
        <v>25227</v>
      </c>
      <c r="U11" s="8">
        <v>26741</v>
      </c>
      <c r="V11" s="8">
        <v>77195</v>
      </c>
      <c r="W11" s="8">
        <v>756232</v>
      </c>
      <c r="X11" s="8">
        <v>767804</v>
      </c>
      <c r="Y11" s="8">
        <v>-11572</v>
      </c>
      <c r="Z11" s="2">
        <v>-1.51</v>
      </c>
      <c r="AA11" s="6">
        <v>767804</v>
      </c>
    </row>
    <row r="12" spans="1:27" ht="12.75">
      <c r="A12" s="25" t="s">
        <v>37</v>
      </c>
      <c r="B12" s="29"/>
      <c r="C12" s="6">
        <v>2555179</v>
      </c>
      <c r="D12" s="6"/>
      <c r="E12" s="7">
        <v>2185269</v>
      </c>
      <c r="F12" s="8">
        <v>2685269</v>
      </c>
      <c r="G12" s="8">
        <v>283738</v>
      </c>
      <c r="H12" s="8">
        <v>162001</v>
      </c>
      <c r="I12" s="8">
        <v>106651</v>
      </c>
      <c r="J12" s="8">
        <v>552390</v>
      </c>
      <c r="K12" s="8">
        <v>460947</v>
      </c>
      <c r="L12" s="8">
        <v>223662</v>
      </c>
      <c r="M12" s="8">
        <v>84024</v>
      </c>
      <c r="N12" s="8">
        <v>768633</v>
      </c>
      <c r="O12" s="8">
        <v>303998</v>
      </c>
      <c r="P12" s="8">
        <v>339151</v>
      </c>
      <c r="Q12" s="8">
        <v>172567</v>
      </c>
      <c r="R12" s="8">
        <v>815716</v>
      </c>
      <c r="S12" s="8">
        <v>282812</v>
      </c>
      <c r="T12" s="8">
        <v>157159</v>
      </c>
      <c r="U12" s="8">
        <v>90436</v>
      </c>
      <c r="V12" s="8">
        <v>530407</v>
      </c>
      <c r="W12" s="8">
        <v>2667146</v>
      </c>
      <c r="X12" s="8">
        <v>2685269</v>
      </c>
      <c r="Y12" s="8">
        <v>-18123</v>
      </c>
      <c r="Z12" s="2">
        <v>-0.67</v>
      </c>
      <c r="AA12" s="6">
        <v>2685269</v>
      </c>
    </row>
    <row r="13" spans="1:27" ht="12.75">
      <c r="A13" s="23" t="s">
        <v>38</v>
      </c>
      <c r="B13" s="29"/>
      <c r="C13" s="6">
        <v>4498036</v>
      </c>
      <c r="D13" s="6"/>
      <c r="E13" s="7">
        <v>2400000</v>
      </c>
      <c r="F13" s="8">
        <v>2918000</v>
      </c>
      <c r="G13" s="8">
        <v>348414</v>
      </c>
      <c r="H13" s="8">
        <v>125437</v>
      </c>
      <c r="I13" s="8">
        <v>359139</v>
      </c>
      <c r="J13" s="8">
        <v>832990</v>
      </c>
      <c r="K13" s="8">
        <v>370500</v>
      </c>
      <c r="L13" s="8">
        <v>502914</v>
      </c>
      <c r="M13" s="8">
        <v>359761</v>
      </c>
      <c r="N13" s="8">
        <v>1233175</v>
      </c>
      <c r="O13" s="8">
        <v>417795</v>
      </c>
      <c r="P13" s="8">
        <v>-29244</v>
      </c>
      <c r="Q13" s="8">
        <v>432150</v>
      </c>
      <c r="R13" s="8">
        <v>820701</v>
      </c>
      <c r="S13" s="8"/>
      <c r="T13" s="8">
        <v>-4092</v>
      </c>
      <c r="U13" s="8">
        <v>-10560</v>
      </c>
      <c r="V13" s="8">
        <v>-14652</v>
      </c>
      <c r="W13" s="8">
        <v>2872214</v>
      </c>
      <c r="X13" s="8">
        <v>2918000</v>
      </c>
      <c r="Y13" s="8">
        <v>-45786</v>
      </c>
      <c r="Z13" s="2">
        <v>-1.57</v>
      </c>
      <c r="AA13" s="6">
        <v>2918000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1818251</v>
      </c>
      <c r="D15" s="6"/>
      <c r="E15" s="7">
        <v>205430</v>
      </c>
      <c r="F15" s="8">
        <v>89586</v>
      </c>
      <c r="G15" s="8">
        <v>33650</v>
      </c>
      <c r="H15" s="8">
        <v>22206</v>
      </c>
      <c r="I15" s="8">
        <v>92</v>
      </c>
      <c r="J15" s="8">
        <v>55948</v>
      </c>
      <c r="K15" s="8">
        <v>174</v>
      </c>
      <c r="L15" s="8">
        <v>648</v>
      </c>
      <c r="M15" s="8">
        <v>31649</v>
      </c>
      <c r="N15" s="8">
        <v>32471</v>
      </c>
      <c r="O15" s="8">
        <v>416</v>
      </c>
      <c r="P15" s="8">
        <v>322</v>
      </c>
      <c r="Q15" s="8">
        <v>430</v>
      </c>
      <c r="R15" s="8">
        <v>1168</v>
      </c>
      <c r="S15" s="8"/>
      <c r="T15" s="8"/>
      <c r="U15" s="8"/>
      <c r="V15" s="8"/>
      <c r="W15" s="8">
        <v>89587</v>
      </c>
      <c r="X15" s="8">
        <v>89586</v>
      </c>
      <c r="Y15" s="8">
        <v>1</v>
      </c>
      <c r="Z15" s="2"/>
      <c r="AA15" s="6">
        <v>89586</v>
      </c>
    </row>
    <row r="16" spans="1:27" ht="12.75">
      <c r="A16" s="23" t="s">
        <v>41</v>
      </c>
      <c r="B16" s="29"/>
      <c r="C16" s="6">
        <v>3290224</v>
      </c>
      <c r="D16" s="6"/>
      <c r="E16" s="7">
        <v>3470457</v>
      </c>
      <c r="F16" s="8">
        <v>2383915</v>
      </c>
      <c r="G16" s="8">
        <v>302979</v>
      </c>
      <c r="H16" s="8">
        <v>232256</v>
      </c>
      <c r="I16" s="8">
        <v>260418</v>
      </c>
      <c r="J16" s="8">
        <v>795653</v>
      </c>
      <c r="K16" s="8">
        <v>317591</v>
      </c>
      <c r="L16" s="8">
        <v>277260</v>
      </c>
      <c r="M16" s="8">
        <v>248494</v>
      </c>
      <c r="N16" s="8">
        <v>843345</v>
      </c>
      <c r="O16" s="8">
        <v>274992</v>
      </c>
      <c r="P16" s="8">
        <v>261782</v>
      </c>
      <c r="Q16" s="8">
        <v>208144</v>
      </c>
      <c r="R16" s="8">
        <v>744918</v>
      </c>
      <c r="S16" s="8"/>
      <c r="T16" s="8"/>
      <c r="U16" s="8">
        <v>178104</v>
      </c>
      <c r="V16" s="8">
        <v>178104</v>
      </c>
      <c r="W16" s="8">
        <v>2562020</v>
      </c>
      <c r="X16" s="8">
        <v>2383915</v>
      </c>
      <c r="Y16" s="8">
        <v>178105</v>
      </c>
      <c r="Z16" s="2">
        <v>7.47</v>
      </c>
      <c r="AA16" s="6">
        <v>2383915</v>
      </c>
    </row>
    <row r="17" spans="1:27" ht="12.75">
      <c r="A17" s="23" t="s">
        <v>42</v>
      </c>
      <c r="B17" s="29"/>
      <c r="C17" s="6">
        <v>-789</v>
      </c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116869883</v>
      </c>
      <c r="D18" s="6"/>
      <c r="E18" s="7">
        <v>131898000</v>
      </c>
      <c r="F18" s="8">
        <v>134819849</v>
      </c>
      <c r="G18" s="8">
        <v>53287000</v>
      </c>
      <c r="H18" s="8">
        <v>278095</v>
      </c>
      <c r="I18" s="8">
        <v>673980</v>
      </c>
      <c r="J18" s="8">
        <v>54239075</v>
      </c>
      <c r="K18" s="8">
        <v>410772</v>
      </c>
      <c r="L18" s="8">
        <v>222815</v>
      </c>
      <c r="M18" s="8">
        <v>42658927</v>
      </c>
      <c r="N18" s="8">
        <v>43292514</v>
      </c>
      <c r="O18" s="8">
        <v>251819</v>
      </c>
      <c r="P18" s="8">
        <v>90500</v>
      </c>
      <c r="Q18" s="8">
        <v>32605809</v>
      </c>
      <c r="R18" s="8">
        <v>32948128</v>
      </c>
      <c r="S18" s="8">
        <v>606095</v>
      </c>
      <c r="T18" s="8">
        <v>318493</v>
      </c>
      <c r="U18" s="8">
        <v>79923</v>
      </c>
      <c r="V18" s="8">
        <v>1004511</v>
      </c>
      <c r="W18" s="8">
        <v>131484228</v>
      </c>
      <c r="X18" s="8">
        <v>134819849</v>
      </c>
      <c r="Y18" s="8">
        <v>-3335621</v>
      </c>
      <c r="Z18" s="2">
        <v>-2.47</v>
      </c>
      <c r="AA18" s="6">
        <v>134819849</v>
      </c>
    </row>
    <row r="19" spans="1:27" ht="12.75">
      <c r="A19" s="23" t="s">
        <v>44</v>
      </c>
      <c r="B19" s="29"/>
      <c r="C19" s="6">
        <v>8083916</v>
      </c>
      <c r="D19" s="6"/>
      <c r="E19" s="7">
        <v>20523527</v>
      </c>
      <c r="F19" s="26">
        <v>6849559</v>
      </c>
      <c r="G19" s="26">
        <v>39953</v>
      </c>
      <c r="H19" s="26">
        <v>1131988</v>
      </c>
      <c r="I19" s="26">
        <v>116857</v>
      </c>
      <c r="J19" s="26">
        <v>1288798</v>
      </c>
      <c r="K19" s="26">
        <v>1063144</v>
      </c>
      <c r="L19" s="26">
        <v>2676307</v>
      </c>
      <c r="M19" s="26">
        <v>15326</v>
      </c>
      <c r="N19" s="26">
        <v>3754777</v>
      </c>
      <c r="O19" s="26">
        <v>82204</v>
      </c>
      <c r="P19" s="26">
        <v>106834</v>
      </c>
      <c r="Q19" s="26">
        <v>284146</v>
      </c>
      <c r="R19" s="26">
        <v>473184</v>
      </c>
      <c r="S19" s="26">
        <v>5854</v>
      </c>
      <c r="T19" s="26">
        <v>30041</v>
      </c>
      <c r="U19" s="26">
        <v>1193369</v>
      </c>
      <c r="V19" s="26">
        <v>1229264</v>
      </c>
      <c r="W19" s="26">
        <v>6746023</v>
      </c>
      <c r="X19" s="26">
        <v>6849559</v>
      </c>
      <c r="Y19" s="26">
        <v>-103536</v>
      </c>
      <c r="Z19" s="27">
        <v>-1.51</v>
      </c>
      <c r="AA19" s="28">
        <v>6849559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274997343</v>
      </c>
      <c r="D21" s="33">
        <f t="shared" si="0"/>
        <v>0</v>
      </c>
      <c r="E21" s="34">
        <f t="shared" si="0"/>
        <v>298328718</v>
      </c>
      <c r="F21" s="35">
        <f t="shared" si="0"/>
        <v>299744631</v>
      </c>
      <c r="G21" s="35">
        <f t="shared" si="0"/>
        <v>64054849</v>
      </c>
      <c r="H21" s="35">
        <f t="shared" si="0"/>
        <v>11855288</v>
      </c>
      <c r="I21" s="35">
        <f t="shared" si="0"/>
        <v>14018253</v>
      </c>
      <c r="J21" s="35">
        <f t="shared" si="0"/>
        <v>89928390</v>
      </c>
      <c r="K21" s="35">
        <f t="shared" si="0"/>
        <v>13131361</v>
      </c>
      <c r="L21" s="35">
        <f t="shared" si="0"/>
        <v>14372955</v>
      </c>
      <c r="M21" s="35">
        <f t="shared" si="0"/>
        <v>53932300</v>
      </c>
      <c r="N21" s="35">
        <f t="shared" si="0"/>
        <v>81436616</v>
      </c>
      <c r="O21" s="35">
        <f t="shared" si="0"/>
        <v>12120155</v>
      </c>
      <c r="P21" s="35">
        <f t="shared" si="0"/>
        <v>11149804</v>
      </c>
      <c r="Q21" s="35">
        <f t="shared" si="0"/>
        <v>44107106</v>
      </c>
      <c r="R21" s="35">
        <f t="shared" si="0"/>
        <v>67377065</v>
      </c>
      <c r="S21" s="35">
        <f t="shared" si="0"/>
        <v>10793545</v>
      </c>
      <c r="T21" s="35">
        <f t="shared" si="0"/>
        <v>11050878</v>
      </c>
      <c r="U21" s="35">
        <f t="shared" si="0"/>
        <v>14164750</v>
      </c>
      <c r="V21" s="35">
        <f t="shared" si="0"/>
        <v>36009173</v>
      </c>
      <c r="W21" s="35">
        <f t="shared" si="0"/>
        <v>274751244</v>
      </c>
      <c r="X21" s="35">
        <f t="shared" si="0"/>
        <v>299744631</v>
      </c>
      <c r="Y21" s="35">
        <f t="shared" si="0"/>
        <v>-24993387</v>
      </c>
      <c r="Z21" s="36">
        <f>+IF(X21&lt;&gt;0,+(Y21/X21)*100,0)</f>
        <v>-8.338226748755343</v>
      </c>
      <c r="AA21" s="33">
        <f>SUM(AA5:AA20)</f>
        <v>299744631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113354774</v>
      </c>
      <c r="D24" s="6"/>
      <c r="E24" s="7">
        <v>119700775</v>
      </c>
      <c r="F24" s="8">
        <v>131250328</v>
      </c>
      <c r="G24" s="8">
        <v>8623684</v>
      </c>
      <c r="H24" s="8">
        <v>8850043</v>
      </c>
      <c r="I24" s="8">
        <v>8947873</v>
      </c>
      <c r="J24" s="8">
        <v>26421600</v>
      </c>
      <c r="K24" s="8">
        <v>8630054</v>
      </c>
      <c r="L24" s="8">
        <v>14079760</v>
      </c>
      <c r="M24" s="8">
        <v>8780807</v>
      </c>
      <c r="N24" s="8">
        <v>31490621</v>
      </c>
      <c r="O24" s="8">
        <v>8871480</v>
      </c>
      <c r="P24" s="8">
        <v>8523654</v>
      </c>
      <c r="Q24" s="8">
        <v>9379580</v>
      </c>
      <c r="R24" s="8">
        <v>26774714</v>
      </c>
      <c r="S24" s="8">
        <v>8614722</v>
      </c>
      <c r="T24" s="8">
        <v>9625460</v>
      </c>
      <c r="U24" s="8">
        <v>9170420</v>
      </c>
      <c r="V24" s="8">
        <v>27410602</v>
      </c>
      <c r="W24" s="8">
        <v>112097537</v>
      </c>
      <c r="X24" s="8">
        <v>131250328</v>
      </c>
      <c r="Y24" s="8">
        <v>-19152791</v>
      </c>
      <c r="Z24" s="2">
        <v>-14.59</v>
      </c>
      <c r="AA24" s="6">
        <v>131250328</v>
      </c>
    </row>
    <row r="25" spans="1:27" ht="12.75">
      <c r="A25" s="25" t="s">
        <v>49</v>
      </c>
      <c r="B25" s="24"/>
      <c r="C25" s="6">
        <v>9985791</v>
      </c>
      <c r="D25" s="6"/>
      <c r="E25" s="7">
        <v>10109555</v>
      </c>
      <c r="F25" s="8">
        <v>10109555</v>
      </c>
      <c r="G25" s="8">
        <v>804902</v>
      </c>
      <c r="H25" s="8">
        <v>804902</v>
      </c>
      <c r="I25" s="8">
        <v>838848</v>
      </c>
      <c r="J25" s="8">
        <v>2448652</v>
      </c>
      <c r="K25" s="8">
        <v>830432</v>
      </c>
      <c r="L25" s="8">
        <v>830432</v>
      </c>
      <c r="M25" s="8">
        <v>830432</v>
      </c>
      <c r="N25" s="8">
        <v>2491296</v>
      </c>
      <c r="O25" s="8">
        <v>815975</v>
      </c>
      <c r="P25" s="8">
        <v>804902</v>
      </c>
      <c r="Q25" s="8">
        <v>804902</v>
      </c>
      <c r="R25" s="8">
        <v>2425779</v>
      </c>
      <c r="S25" s="8">
        <v>804902</v>
      </c>
      <c r="T25" s="8">
        <v>804902</v>
      </c>
      <c r="U25" s="8">
        <v>1150672</v>
      </c>
      <c r="V25" s="8">
        <v>2760476</v>
      </c>
      <c r="W25" s="8">
        <v>10126203</v>
      </c>
      <c r="X25" s="8">
        <v>10109555</v>
      </c>
      <c r="Y25" s="8">
        <v>16648</v>
      </c>
      <c r="Z25" s="2">
        <v>0.16</v>
      </c>
      <c r="AA25" s="6">
        <v>10109555</v>
      </c>
    </row>
    <row r="26" spans="1:27" ht="12.75">
      <c r="A26" s="25" t="s">
        <v>50</v>
      </c>
      <c r="B26" s="24"/>
      <c r="C26" s="6">
        <v>10948298</v>
      </c>
      <c r="D26" s="6"/>
      <c r="E26" s="7">
        <v>12600000</v>
      </c>
      <c r="F26" s="8">
        <v>12600000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12600000</v>
      </c>
      <c r="Y26" s="8">
        <v>-12600000</v>
      </c>
      <c r="Z26" s="2">
        <v>-100</v>
      </c>
      <c r="AA26" s="6">
        <v>12600000</v>
      </c>
    </row>
    <row r="27" spans="1:27" ht="12.75">
      <c r="A27" s="25" t="s">
        <v>51</v>
      </c>
      <c r="B27" s="24"/>
      <c r="C27" s="6">
        <v>29526025</v>
      </c>
      <c r="D27" s="6"/>
      <c r="E27" s="7">
        <v>28453964</v>
      </c>
      <c r="F27" s="8">
        <v>37109024</v>
      </c>
      <c r="G27" s="8">
        <v>2392662</v>
      </c>
      <c r="H27" s="8">
        <v>2738870</v>
      </c>
      <c r="I27" s="8">
        <v>2566609</v>
      </c>
      <c r="J27" s="8">
        <v>7698141</v>
      </c>
      <c r="K27" s="8">
        <v>2571533</v>
      </c>
      <c r="L27" s="8">
        <v>2568905</v>
      </c>
      <c r="M27" s="8">
        <v>3042432</v>
      </c>
      <c r="N27" s="8">
        <v>8182870</v>
      </c>
      <c r="O27" s="8">
        <v>2567591</v>
      </c>
      <c r="P27" s="8">
        <v>2031361</v>
      </c>
      <c r="Q27" s="8">
        <v>2512380</v>
      </c>
      <c r="R27" s="8">
        <v>7111332</v>
      </c>
      <c r="S27" s="8">
        <v>2512357</v>
      </c>
      <c r="T27" s="8">
        <v>2505289</v>
      </c>
      <c r="U27" s="8">
        <v>2562663</v>
      </c>
      <c r="V27" s="8">
        <v>7580309</v>
      </c>
      <c r="W27" s="8">
        <v>30572652</v>
      </c>
      <c r="X27" s="8">
        <v>37109024</v>
      </c>
      <c r="Y27" s="8">
        <v>-6536372</v>
      </c>
      <c r="Z27" s="2">
        <v>-17.61</v>
      </c>
      <c r="AA27" s="6">
        <v>37109024</v>
      </c>
    </row>
    <row r="28" spans="1:27" ht="12.75">
      <c r="A28" s="25" t="s">
        <v>52</v>
      </c>
      <c r="B28" s="24"/>
      <c r="C28" s="6">
        <v>2647490</v>
      </c>
      <c r="D28" s="6"/>
      <c r="E28" s="7"/>
      <c r="F28" s="8">
        <v>2887329</v>
      </c>
      <c r="G28" s="8">
        <v>135</v>
      </c>
      <c r="H28" s="8">
        <v>1865</v>
      </c>
      <c r="I28" s="8">
        <v>3047</v>
      </c>
      <c r="J28" s="8">
        <v>5047</v>
      </c>
      <c r="K28" s="8">
        <v>2237</v>
      </c>
      <c r="L28" s="8">
        <v>158203</v>
      </c>
      <c r="M28" s="8">
        <v>6479</v>
      </c>
      <c r="N28" s="8">
        <v>166919</v>
      </c>
      <c r="O28" s="8">
        <v>201</v>
      </c>
      <c r="P28" s="8">
        <v>2092</v>
      </c>
      <c r="Q28" s="8">
        <v>-47</v>
      </c>
      <c r="R28" s="8">
        <v>2246</v>
      </c>
      <c r="S28" s="8"/>
      <c r="T28" s="8">
        <v>46</v>
      </c>
      <c r="U28" s="8"/>
      <c r="V28" s="8">
        <v>46</v>
      </c>
      <c r="W28" s="8">
        <v>174258</v>
      </c>
      <c r="X28" s="8">
        <v>2887329</v>
      </c>
      <c r="Y28" s="8">
        <v>-2713071</v>
      </c>
      <c r="Z28" s="2">
        <v>-93.96</v>
      </c>
      <c r="AA28" s="6">
        <v>2887329</v>
      </c>
    </row>
    <row r="29" spans="1:27" ht="12.75">
      <c r="A29" s="25" t="s">
        <v>53</v>
      </c>
      <c r="B29" s="24"/>
      <c r="C29" s="6">
        <v>50010085</v>
      </c>
      <c r="D29" s="6"/>
      <c r="E29" s="7">
        <v>59552233</v>
      </c>
      <c r="F29" s="8">
        <v>59552233</v>
      </c>
      <c r="G29" s="8">
        <v>137349</v>
      </c>
      <c r="H29" s="8">
        <v>8631194</v>
      </c>
      <c r="I29" s="8">
        <v>7122383</v>
      </c>
      <c r="J29" s="8">
        <v>15890926</v>
      </c>
      <c r="K29" s="8">
        <v>4081980</v>
      </c>
      <c r="L29" s="8">
        <v>4081858</v>
      </c>
      <c r="M29" s="8">
        <v>3913508</v>
      </c>
      <c r="N29" s="8">
        <v>12077346</v>
      </c>
      <c r="O29" s="8">
        <v>3792663</v>
      </c>
      <c r="P29" s="8">
        <v>3644093</v>
      </c>
      <c r="Q29" s="8">
        <v>3632317</v>
      </c>
      <c r="R29" s="8">
        <v>11069073</v>
      </c>
      <c r="S29" s="8">
        <v>3642821</v>
      </c>
      <c r="T29" s="8">
        <v>3686009</v>
      </c>
      <c r="U29" s="8">
        <v>12316562</v>
      </c>
      <c r="V29" s="8">
        <v>19645392</v>
      </c>
      <c r="W29" s="8">
        <v>58682737</v>
      </c>
      <c r="X29" s="8">
        <v>59552233</v>
      </c>
      <c r="Y29" s="8">
        <v>-869496</v>
      </c>
      <c r="Z29" s="2">
        <v>-1.46</v>
      </c>
      <c r="AA29" s="6">
        <v>59552233</v>
      </c>
    </row>
    <row r="30" spans="1:27" ht="12.75">
      <c r="A30" s="25" t="s">
        <v>54</v>
      </c>
      <c r="B30" s="24"/>
      <c r="C30" s="6">
        <v>7815002</v>
      </c>
      <c r="D30" s="6"/>
      <c r="E30" s="7">
        <v>3986725</v>
      </c>
      <c r="F30" s="8">
        <v>6862987</v>
      </c>
      <c r="G30" s="8">
        <v>463395</v>
      </c>
      <c r="H30" s="8">
        <v>640531</v>
      </c>
      <c r="I30" s="8">
        <v>450011</v>
      </c>
      <c r="J30" s="8">
        <v>1553937</v>
      </c>
      <c r="K30" s="8">
        <v>1025605</v>
      </c>
      <c r="L30" s="8">
        <v>521634</v>
      </c>
      <c r="M30" s="8">
        <v>159686</v>
      </c>
      <c r="N30" s="8">
        <v>1706925</v>
      </c>
      <c r="O30" s="8">
        <v>796064</v>
      </c>
      <c r="P30" s="8">
        <v>185192</v>
      </c>
      <c r="Q30" s="8">
        <v>93540</v>
      </c>
      <c r="R30" s="8">
        <v>1074796</v>
      </c>
      <c r="S30" s="8">
        <v>66487</v>
      </c>
      <c r="T30" s="8">
        <v>1109601</v>
      </c>
      <c r="U30" s="8">
        <v>1619789</v>
      </c>
      <c r="V30" s="8">
        <v>2795877</v>
      </c>
      <c r="W30" s="8">
        <v>7131535</v>
      </c>
      <c r="X30" s="8">
        <v>6862987</v>
      </c>
      <c r="Y30" s="8">
        <v>268548</v>
      </c>
      <c r="Z30" s="2">
        <v>3.91</v>
      </c>
      <c r="AA30" s="6">
        <v>6862987</v>
      </c>
    </row>
    <row r="31" spans="1:27" ht="12.75">
      <c r="A31" s="25" t="s">
        <v>55</v>
      </c>
      <c r="B31" s="24"/>
      <c r="C31" s="6">
        <v>46899220</v>
      </c>
      <c r="D31" s="6"/>
      <c r="E31" s="7">
        <v>50179560</v>
      </c>
      <c r="F31" s="8">
        <v>47292657</v>
      </c>
      <c r="G31" s="8">
        <v>3978175</v>
      </c>
      <c r="H31" s="8">
        <v>15506731</v>
      </c>
      <c r="I31" s="8">
        <v>3173989</v>
      </c>
      <c r="J31" s="8">
        <v>22658895</v>
      </c>
      <c r="K31" s="8">
        <v>-7086788</v>
      </c>
      <c r="L31" s="8">
        <v>1244515</v>
      </c>
      <c r="M31" s="8">
        <v>3465427</v>
      </c>
      <c r="N31" s="8">
        <v>-2376846</v>
      </c>
      <c r="O31" s="8">
        <v>1912304</v>
      </c>
      <c r="P31" s="8">
        <v>4719942</v>
      </c>
      <c r="Q31" s="8">
        <v>5515541</v>
      </c>
      <c r="R31" s="8">
        <v>12147787</v>
      </c>
      <c r="S31" s="8">
        <v>1337331</v>
      </c>
      <c r="T31" s="8">
        <v>3316830</v>
      </c>
      <c r="U31" s="8">
        <v>4543521</v>
      </c>
      <c r="V31" s="8">
        <v>9197682</v>
      </c>
      <c r="W31" s="8">
        <v>41627518</v>
      </c>
      <c r="X31" s="8">
        <v>47292657</v>
      </c>
      <c r="Y31" s="8">
        <v>-5665139</v>
      </c>
      <c r="Z31" s="2">
        <v>-11.98</v>
      </c>
      <c r="AA31" s="6">
        <v>47292657</v>
      </c>
    </row>
    <row r="32" spans="1:27" ht="12.75">
      <c r="A32" s="25" t="s">
        <v>43</v>
      </c>
      <c r="B32" s="24"/>
      <c r="C32" s="6">
        <v>1051939</v>
      </c>
      <c r="D32" s="6"/>
      <c r="E32" s="7">
        <v>1845200</v>
      </c>
      <c r="F32" s="8">
        <v>1060154</v>
      </c>
      <c r="G32" s="8">
        <v>17343</v>
      </c>
      <c r="H32" s="8">
        <v>128279</v>
      </c>
      <c r="I32" s="8">
        <v>16871</v>
      </c>
      <c r="J32" s="8">
        <v>162493</v>
      </c>
      <c r="K32" s="8">
        <v>278389</v>
      </c>
      <c r="L32" s="8">
        <v>25330</v>
      </c>
      <c r="M32" s="8">
        <v>285215</v>
      </c>
      <c r="N32" s="8">
        <v>588934</v>
      </c>
      <c r="O32" s="8">
        <v>19482</v>
      </c>
      <c r="P32" s="8">
        <v>38546</v>
      </c>
      <c r="Q32" s="8">
        <v>90950</v>
      </c>
      <c r="R32" s="8">
        <v>148978</v>
      </c>
      <c r="S32" s="8">
        <v>1105</v>
      </c>
      <c r="T32" s="8">
        <v>8696</v>
      </c>
      <c r="U32" s="8">
        <v>7815</v>
      </c>
      <c r="V32" s="8">
        <v>17616</v>
      </c>
      <c r="W32" s="8">
        <v>918021</v>
      </c>
      <c r="X32" s="8">
        <v>1060154</v>
      </c>
      <c r="Y32" s="8">
        <v>-142133</v>
      </c>
      <c r="Z32" s="2">
        <v>-13.41</v>
      </c>
      <c r="AA32" s="6">
        <v>1060154</v>
      </c>
    </row>
    <row r="33" spans="1:27" ht="12.75">
      <c r="A33" s="25" t="s">
        <v>56</v>
      </c>
      <c r="B33" s="24"/>
      <c r="C33" s="6">
        <v>34508567</v>
      </c>
      <c r="D33" s="6"/>
      <c r="E33" s="7">
        <v>617304661</v>
      </c>
      <c r="F33" s="8">
        <v>33647649</v>
      </c>
      <c r="G33" s="8">
        <v>2491176</v>
      </c>
      <c r="H33" s="8">
        <v>2124439</v>
      </c>
      <c r="I33" s="8">
        <v>1924408</v>
      </c>
      <c r="J33" s="8">
        <v>6540023</v>
      </c>
      <c r="K33" s="8">
        <v>3209873</v>
      </c>
      <c r="L33" s="8">
        <v>3500258</v>
      </c>
      <c r="M33" s="8">
        <v>1626397</v>
      </c>
      <c r="N33" s="8">
        <v>8336528</v>
      </c>
      <c r="O33" s="8">
        <v>4295614</v>
      </c>
      <c r="P33" s="8">
        <v>1968505</v>
      </c>
      <c r="Q33" s="8">
        <v>1661465</v>
      </c>
      <c r="R33" s="8">
        <v>7925584</v>
      </c>
      <c r="S33" s="8">
        <v>2372982</v>
      </c>
      <c r="T33" s="8">
        <v>2460459</v>
      </c>
      <c r="U33" s="8">
        <v>3478356</v>
      </c>
      <c r="V33" s="8">
        <v>8311797</v>
      </c>
      <c r="W33" s="8">
        <v>31113932</v>
      </c>
      <c r="X33" s="8">
        <v>33647649</v>
      </c>
      <c r="Y33" s="8">
        <v>-2533717</v>
      </c>
      <c r="Z33" s="2">
        <v>-7.53</v>
      </c>
      <c r="AA33" s="6">
        <v>33647649</v>
      </c>
    </row>
    <row r="34" spans="1:27" ht="12.75">
      <c r="A34" s="23" t="s">
        <v>57</v>
      </c>
      <c r="B34" s="29"/>
      <c r="C34" s="6">
        <v>1215480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307962671</v>
      </c>
      <c r="D35" s="33">
        <f>SUM(D24:D34)</f>
        <v>0</v>
      </c>
      <c r="E35" s="34">
        <f t="shared" si="1"/>
        <v>903732673</v>
      </c>
      <c r="F35" s="35">
        <f t="shared" si="1"/>
        <v>342371916</v>
      </c>
      <c r="G35" s="35">
        <f t="shared" si="1"/>
        <v>18908821</v>
      </c>
      <c r="H35" s="35">
        <f t="shared" si="1"/>
        <v>39426854</v>
      </c>
      <c r="I35" s="35">
        <f t="shared" si="1"/>
        <v>25044039</v>
      </c>
      <c r="J35" s="35">
        <f t="shared" si="1"/>
        <v>83379714</v>
      </c>
      <c r="K35" s="35">
        <f t="shared" si="1"/>
        <v>13543315</v>
      </c>
      <c r="L35" s="35">
        <f t="shared" si="1"/>
        <v>27010895</v>
      </c>
      <c r="M35" s="35">
        <f t="shared" si="1"/>
        <v>22110383</v>
      </c>
      <c r="N35" s="35">
        <f t="shared" si="1"/>
        <v>62664593</v>
      </c>
      <c r="O35" s="35">
        <f t="shared" si="1"/>
        <v>23071374</v>
      </c>
      <c r="P35" s="35">
        <f t="shared" si="1"/>
        <v>21918287</v>
      </c>
      <c r="Q35" s="35">
        <f t="shared" si="1"/>
        <v>23690628</v>
      </c>
      <c r="R35" s="35">
        <f t="shared" si="1"/>
        <v>68680289</v>
      </c>
      <c r="S35" s="35">
        <f t="shared" si="1"/>
        <v>19352707</v>
      </c>
      <c r="T35" s="35">
        <f t="shared" si="1"/>
        <v>23517292</v>
      </c>
      <c r="U35" s="35">
        <f t="shared" si="1"/>
        <v>34849798</v>
      </c>
      <c r="V35" s="35">
        <f t="shared" si="1"/>
        <v>77719797</v>
      </c>
      <c r="W35" s="35">
        <f t="shared" si="1"/>
        <v>292444393</v>
      </c>
      <c r="X35" s="35">
        <f t="shared" si="1"/>
        <v>342371916</v>
      </c>
      <c r="Y35" s="35">
        <f t="shared" si="1"/>
        <v>-49927523</v>
      </c>
      <c r="Z35" s="36">
        <f>+IF(X35&lt;&gt;0,+(Y35/X35)*100,0)</f>
        <v>-14.582832489099367</v>
      </c>
      <c r="AA35" s="33">
        <f>SUM(AA24:AA34)</f>
        <v>342371916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-32965328</v>
      </c>
      <c r="D37" s="46">
        <f>+D21-D35</f>
        <v>0</v>
      </c>
      <c r="E37" s="47">
        <f t="shared" si="2"/>
        <v>-605403955</v>
      </c>
      <c r="F37" s="48">
        <f t="shared" si="2"/>
        <v>-42627285</v>
      </c>
      <c r="G37" s="48">
        <f t="shared" si="2"/>
        <v>45146028</v>
      </c>
      <c r="H37" s="48">
        <f t="shared" si="2"/>
        <v>-27571566</v>
      </c>
      <c r="I37" s="48">
        <f t="shared" si="2"/>
        <v>-11025786</v>
      </c>
      <c r="J37" s="48">
        <f t="shared" si="2"/>
        <v>6548676</v>
      </c>
      <c r="K37" s="48">
        <f t="shared" si="2"/>
        <v>-411954</v>
      </c>
      <c r="L37" s="48">
        <f t="shared" si="2"/>
        <v>-12637940</v>
      </c>
      <c r="M37" s="48">
        <f t="shared" si="2"/>
        <v>31821917</v>
      </c>
      <c r="N37" s="48">
        <f t="shared" si="2"/>
        <v>18772023</v>
      </c>
      <c r="O37" s="48">
        <f t="shared" si="2"/>
        <v>-10951219</v>
      </c>
      <c r="P37" s="48">
        <f t="shared" si="2"/>
        <v>-10768483</v>
      </c>
      <c r="Q37" s="48">
        <f t="shared" si="2"/>
        <v>20416478</v>
      </c>
      <c r="R37" s="48">
        <f t="shared" si="2"/>
        <v>-1303224</v>
      </c>
      <c r="S37" s="48">
        <f t="shared" si="2"/>
        <v>-8559162</v>
      </c>
      <c r="T37" s="48">
        <f t="shared" si="2"/>
        <v>-12466414</v>
      </c>
      <c r="U37" s="48">
        <f t="shared" si="2"/>
        <v>-20685048</v>
      </c>
      <c r="V37" s="48">
        <f t="shared" si="2"/>
        <v>-41710624</v>
      </c>
      <c r="W37" s="48">
        <f t="shared" si="2"/>
        <v>-17693149</v>
      </c>
      <c r="X37" s="48">
        <f>IF(F21=F35,0,X21-X35)</f>
        <v>-42627285</v>
      </c>
      <c r="Y37" s="48">
        <f t="shared" si="2"/>
        <v>24934136</v>
      </c>
      <c r="Z37" s="49">
        <f>+IF(X37&lt;&gt;0,+(Y37/X37)*100,0)</f>
        <v>-58.493371088494136</v>
      </c>
      <c r="AA37" s="46">
        <f>+AA21-AA35</f>
        <v>-42627285</v>
      </c>
    </row>
    <row r="38" spans="1:27" ht="22.5" customHeight="1">
      <c r="A38" s="50" t="s">
        <v>60</v>
      </c>
      <c r="B38" s="29"/>
      <c r="C38" s="6">
        <v>35340380</v>
      </c>
      <c r="D38" s="6"/>
      <c r="E38" s="7">
        <v>57164217</v>
      </c>
      <c r="F38" s="8">
        <v>27341600</v>
      </c>
      <c r="G38" s="8">
        <v>817352</v>
      </c>
      <c r="H38" s="8">
        <v>5471675</v>
      </c>
      <c r="I38" s="8">
        <v>7647335</v>
      </c>
      <c r="J38" s="8">
        <v>13936362</v>
      </c>
      <c r="K38" s="8">
        <v>2935147</v>
      </c>
      <c r="L38" s="8">
        <v>7195357</v>
      </c>
      <c r="M38" s="8">
        <v>10378928</v>
      </c>
      <c r="N38" s="8">
        <v>20509432</v>
      </c>
      <c r="O38" s="8">
        <v>5082794</v>
      </c>
      <c r="P38" s="8">
        <v>-18718101</v>
      </c>
      <c r="Q38" s="8">
        <v>7393082</v>
      </c>
      <c r="R38" s="8">
        <v>-6242225</v>
      </c>
      <c r="S38" s="8">
        <v>5275720</v>
      </c>
      <c r="T38" s="8">
        <v>1759839</v>
      </c>
      <c r="U38" s="8">
        <v>-11081693</v>
      </c>
      <c r="V38" s="8">
        <v>-4046134</v>
      </c>
      <c r="W38" s="8">
        <v>24157435</v>
      </c>
      <c r="X38" s="8">
        <v>27341600</v>
      </c>
      <c r="Y38" s="8">
        <v>-3184165</v>
      </c>
      <c r="Z38" s="2">
        <v>-11.65</v>
      </c>
      <c r="AA38" s="6">
        <v>27341600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800000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800000</v>
      </c>
      <c r="Y39" s="26">
        <v>-800000</v>
      </c>
      <c r="Z39" s="27">
        <v>-100</v>
      </c>
      <c r="AA39" s="28">
        <v>800000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2375052</v>
      </c>
      <c r="D41" s="56">
        <f>SUM(D37:D40)</f>
        <v>0</v>
      </c>
      <c r="E41" s="57">
        <f t="shared" si="3"/>
        <v>-548239738</v>
      </c>
      <c r="F41" s="58">
        <f t="shared" si="3"/>
        <v>-14485685</v>
      </c>
      <c r="G41" s="58">
        <f t="shared" si="3"/>
        <v>45963380</v>
      </c>
      <c r="H41" s="58">
        <f t="shared" si="3"/>
        <v>-22099891</v>
      </c>
      <c r="I41" s="58">
        <f t="shared" si="3"/>
        <v>-3378451</v>
      </c>
      <c r="J41" s="58">
        <f t="shared" si="3"/>
        <v>20485038</v>
      </c>
      <c r="K41" s="58">
        <f t="shared" si="3"/>
        <v>2523193</v>
      </c>
      <c r="L41" s="58">
        <f t="shared" si="3"/>
        <v>-5442583</v>
      </c>
      <c r="M41" s="58">
        <f t="shared" si="3"/>
        <v>42200845</v>
      </c>
      <c r="N41" s="58">
        <f t="shared" si="3"/>
        <v>39281455</v>
      </c>
      <c r="O41" s="58">
        <f t="shared" si="3"/>
        <v>-5868425</v>
      </c>
      <c r="P41" s="58">
        <f t="shared" si="3"/>
        <v>-29486584</v>
      </c>
      <c r="Q41" s="58">
        <f t="shared" si="3"/>
        <v>27809560</v>
      </c>
      <c r="R41" s="58">
        <f t="shared" si="3"/>
        <v>-7545449</v>
      </c>
      <c r="S41" s="58">
        <f t="shared" si="3"/>
        <v>-3283442</v>
      </c>
      <c r="T41" s="58">
        <f t="shared" si="3"/>
        <v>-10706575</v>
      </c>
      <c r="U41" s="58">
        <f t="shared" si="3"/>
        <v>-31766741</v>
      </c>
      <c r="V41" s="58">
        <f t="shared" si="3"/>
        <v>-45756758</v>
      </c>
      <c r="W41" s="58">
        <f t="shared" si="3"/>
        <v>6464286</v>
      </c>
      <c r="X41" s="58">
        <f t="shared" si="3"/>
        <v>-14485685</v>
      </c>
      <c r="Y41" s="58">
        <f t="shared" si="3"/>
        <v>20949971</v>
      </c>
      <c r="Z41" s="59">
        <f>+IF(X41&lt;&gt;0,+(Y41/X41)*100,0)</f>
        <v>-144.62533873959015</v>
      </c>
      <c r="AA41" s="56">
        <f>SUM(AA37:AA40)</f>
        <v>-14485685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2375052</v>
      </c>
      <c r="D43" s="64">
        <f>+D41-D42</f>
        <v>0</v>
      </c>
      <c r="E43" s="65">
        <f t="shared" si="4"/>
        <v>-548239738</v>
      </c>
      <c r="F43" s="66">
        <f t="shared" si="4"/>
        <v>-14485685</v>
      </c>
      <c r="G43" s="66">
        <f t="shared" si="4"/>
        <v>45963380</v>
      </c>
      <c r="H43" s="66">
        <f t="shared" si="4"/>
        <v>-22099891</v>
      </c>
      <c r="I43" s="66">
        <f t="shared" si="4"/>
        <v>-3378451</v>
      </c>
      <c r="J43" s="66">
        <f t="shared" si="4"/>
        <v>20485038</v>
      </c>
      <c r="K43" s="66">
        <f t="shared" si="4"/>
        <v>2523193</v>
      </c>
      <c r="L43" s="66">
        <f t="shared" si="4"/>
        <v>-5442583</v>
      </c>
      <c r="M43" s="66">
        <f t="shared" si="4"/>
        <v>42200845</v>
      </c>
      <c r="N43" s="66">
        <f t="shared" si="4"/>
        <v>39281455</v>
      </c>
      <c r="O43" s="66">
        <f t="shared" si="4"/>
        <v>-5868425</v>
      </c>
      <c r="P43" s="66">
        <f t="shared" si="4"/>
        <v>-29486584</v>
      </c>
      <c r="Q43" s="66">
        <f t="shared" si="4"/>
        <v>27809560</v>
      </c>
      <c r="R43" s="66">
        <f t="shared" si="4"/>
        <v>-7545449</v>
      </c>
      <c r="S43" s="66">
        <f t="shared" si="4"/>
        <v>-3283442</v>
      </c>
      <c r="T43" s="66">
        <f t="shared" si="4"/>
        <v>-10706575</v>
      </c>
      <c r="U43" s="66">
        <f t="shared" si="4"/>
        <v>-31766741</v>
      </c>
      <c r="V43" s="66">
        <f t="shared" si="4"/>
        <v>-45756758</v>
      </c>
      <c r="W43" s="66">
        <f t="shared" si="4"/>
        <v>6464286</v>
      </c>
      <c r="X43" s="66">
        <f t="shared" si="4"/>
        <v>-14485685</v>
      </c>
      <c r="Y43" s="66">
        <f t="shared" si="4"/>
        <v>20949971</v>
      </c>
      <c r="Z43" s="67">
        <f>+IF(X43&lt;&gt;0,+(Y43/X43)*100,0)</f>
        <v>-144.62533873959015</v>
      </c>
      <c r="AA43" s="64">
        <f>+AA41-AA42</f>
        <v>-14485685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2375052</v>
      </c>
      <c r="D45" s="56">
        <f>SUM(D43:D44)</f>
        <v>0</v>
      </c>
      <c r="E45" s="57">
        <f t="shared" si="5"/>
        <v>-548239738</v>
      </c>
      <c r="F45" s="58">
        <f t="shared" si="5"/>
        <v>-14485685</v>
      </c>
      <c r="G45" s="58">
        <f t="shared" si="5"/>
        <v>45963380</v>
      </c>
      <c r="H45" s="58">
        <f t="shared" si="5"/>
        <v>-22099891</v>
      </c>
      <c r="I45" s="58">
        <f t="shared" si="5"/>
        <v>-3378451</v>
      </c>
      <c r="J45" s="58">
        <f t="shared" si="5"/>
        <v>20485038</v>
      </c>
      <c r="K45" s="58">
        <f t="shared" si="5"/>
        <v>2523193</v>
      </c>
      <c r="L45" s="58">
        <f t="shared" si="5"/>
        <v>-5442583</v>
      </c>
      <c r="M45" s="58">
        <f t="shared" si="5"/>
        <v>42200845</v>
      </c>
      <c r="N45" s="58">
        <f t="shared" si="5"/>
        <v>39281455</v>
      </c>
      <c r="O45" s="58">
        <f t="shared" si="5"/>
        <v>-5868425</v>
      </c>
      <c r="P45" s="58">
        <f t="shared" si="5"/>
        <v>-29486584</v>
      </c>
      <c r="Q45" s="58">
        <f t="shared" si="5"/>
        <v>27809560</v>
      </c>
      <c r="R45" s="58">
        <f t="shared" si="5"/>
        <v>-7545449</v>
      </c>
      <c r="S45" s="58">
        <f t="shared" si="5"/>
        <v>-3283442</v>
      </c>
      <c r="T45" s="58">
        <f t="shared" si="5"/>
        <v>-10706575</v>
      </c>
      <c r="U45" s="58">
        <f t="shared" si="5"/>
        <v>-31766741</v>
      </c>
      <c r="V45" s="58">
        <f t="shared" si="5"/>
        <v>-45756758</v>
      </c>
      <c r="W45" s="58">
        <f t="shared" si="5"/>
        <v>6464286</v>
      </c>
      <c r="X45" s="58">
        <f t="shared" si="5"/>
        <v>-14485685</v>
      </c>
      <c r="Y45" s="58">
        <f t="shared" si="5"/>
        <v>20949971</v>
      </c>
      <c r="Z45" s="59">
        <f>+IF(X45&lt;&gt;0,+(Y45/X45)*100,0)</f>
        <v>-144.62533873959015</v>
      </c>
      <c r="AA45" s="56">
        <f>SUM(AA43:AA44)</f>
        <v>-14485685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2375052</v>
      </c>
      <c r="D47" s="71">
        <f>SUM(D45:D46)</f>
        <v>0</v>
      </c>
      <c r="E47" s="72">
        <f t="shared" si="6"/>
        <v>-548239738</v>
      </c>
      <c r="F47" s="73">
        <f t="shared" si="6"/>
        <v>-14485685</v>
      </c>
      <c r="G47" s="73">
        <f t="shared" si="6"/>
        <v>45963380</v>
      </c>
      <c r="H47" s="74">
        <f t="shared" si="6"/>
        <v>-22099891</v>
      </c>
      <c r="I47" s="74">
        <f t="shared" si="6"/>
        <v>-3378451</v>
      </c>
      <c r="J47" s="74">
        <f t="shared" si="6"/>
        <v>20485038</v>
      </c>
      <c r="K47" s="74">
        <f t="shared" si="6"/>
        <v>2523193</v>
      </c>
      <c r="L47" s="74">
        <f t="shared" si="6"/>
        <v>-5442583</v>
      </c>
      <c r="M47" s="73">
        <f t="shared" si="6"/>
        <v>42200845</v>
      </c>
      <c r="N47" s="73">
        <f t="shared" si="6"/>
        <v>39281455</v>
      </c>
      <c r="O47" s="74">
        <f t="shared" si="6"/>
        <v>-5868425</v>
      </c>
      <c r="P47" s="74">
        <f t="shared" si="6"/>
        <v>-29486584</v>
      </c>
      <c r="Q47" s="74">
        <f t="shared" si="6"/>
        <v>27809560</v>
      </c>
      <c r="R47" s="74">
        <f t="shared" si="6"/>
        <v>-7545449</v>
      </c>
      <c r="S47" s="74">
        <f t="shared" si="6"/>
        <v>-3283442</v>
      </c>
      <c r="T47" s="73">
        <f t="shared" si="6"/>
        <v>-10706575</v>
      </c>
      <c r="U47" s="73">
        <f t="shared" si="6"/>
        <v>-31766741</v>
      </c>
      <c r="V47" s="74">
        <f t="shared" si="6"/>
        <v>-45756758</v>
      </c>
      <c r="W47" s="74">
        <f t="shared" si="6"/>
        <v>6464286</v>
      </c>
      <c r="X47" s="74">
        <f t="shared" si="6"/>
        <v>-14485685</v>
      </c>
      <c r="Y47" s="74">
        <f t="shared" si="6"/>
        <v>20949971</v>
      </c>
      <c r="Z47" s="75">
        <f>+IF(X47&lt;&gt;0,+(Y47/X47)*100,0)</f>
        <v>-144.62533873959015</v>
      </c>
      <c r="AA47" s="76">
        <f>SUM(AA45:AA46)</f>
        <v>-14485685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50897324</v>
      </c>
      <c r="D7" s="6"/>
      <c r="E7" s="7">
        <v>52903762</v>
      </c>
      <c r="F7" s="8">
        <v>52903762</v>
      </c>
      <c r="G7" s="8">
        <v>9245351</v>
      </c>
      <c r="H7" s="8">
        <v>5302025</v>
      </c>
      <c r="I7" s="8">
        <v>8208810</v>
      </c>
      <c r="J7" s="8">
        <v>22756186</v>
      </c>
      <c r="K7" s="8">
        <v>5635427</v>
      </c>
      <c r="L7" s="8">
        <v>3908155</v>
      </c>
      <c r="M7" s="8">
        <v>4486166</v>
      </c>
      <c r="N7" s="8">
        <v>14029748</v>
      </c>
      <c r="O7" s="8">
        <v>4422521</v>
      </c>
      <c r="P7" s="8">
        <v>5158213</v>
      </c>
      <c r="Q7" s="8">
        <v>6411114</v>
      </c>
      <c r="R7" s="8">
        <v>15991848</v>
      </c>
      <c r="S7" s="8">
        <v>5503389</v>
      </c>
      <c r="T7" s="8">
        <v>6089747</v>
      </c>
      <c r="U7" s="8">
        <v>4627481</v>
      </c>
      <c r="V7" s="8">
        <v>16220617</v>
      </c>
      <c r="W7" s="8">
        <v>68998399</v>
      </c>
      <c r="X7" s="8">
        <v>52903762</v>
      </c>
      <c r="Y7" s="8">
        <v>16094637</v>
      </c>
      <c r="Z7" s="2">
        <v>30.42</v>
      </c>
      <c r="AA7" s="6">
        <v>52903762</v>
      </c>
    </row>
    <row r="8" spans="1:27" ht="12.75">
      <c r="A8" s="25" t="s">
        <v>34</v>
      </c>
      <c r="B8" s="24"/>
      <c r="C8" s="6">
        <v>11521138</v>
      </c>
      <c r="D8" s="6"/>
      <c r="E8" s="7">
        <v>12056703</v>
      </c>
      <c r="F8" s="8">
        <v>12056698</v>
      </c>
      <c r="G8" s="8">
        <v>1770520</v>
      </c>
      <c r="H8" s="8">
        <v>4263926</v>
      </c>
      <c r="I8" s="8">
        <v>1388132</v>
      </c>
      <c r="J8" s="8">
        <v>7422578</v>
      </c>
      <c r="K8" s="8">
        <v>1166785</v>
      </c>
      <c r="L8" s="8">
        <v>868705</v>
      </c>
      <c r="M8" s="8">
        <v>983302</v>
      </c>
      <c r="N8" s="8">
        <v>3018792</v>
      </c>
      <c r="O8" s="8">
        <v>985727</v>
      </c>
      <c r="P8" s="8">
        <v>954953</v>
      </c>
      <c r="Q8" s="8">
        <v>1224751</v>
      </c>
      <c r="R8" s="8">
        <v>3165431</v>
      </c>
      <c r="S8" s="8">
        <v>1197858</v>
      </c>
      <c r="T8" s="8">
        <v>1154798</v>
      </c>
      <c r="U8" s="8">
        <v>1111938</v>
      </c>
      <c r="V8" s="8">
        <v>3464594</v>
      </c>
      <c r="W8" s="8">
        <v>17071395</v>
      </c>
      <c r="X8" s="8">
        <v>12056698</v>
      </c>
      <c r="Y8" s="8">
        <v>5014697</v>
      </c>
      <c r="Z8" s="2">
        <v>41.59</v>
      </c>
      <c r="AA8" s="6">
        <v>12056698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468857</v>
      </c>
      <c r="D11" s="6"/>
      <c r="E11" s="7">
        <v>585860</v>
      </c>
      <c r="F11" s="8">
        <v>585860</v>
      </c>
      <c r="G11" s="8"/>
      <c r="H11" s="8"/>
      <c r="I11" s="8"/>
      <c r="J11" s="8"/>
      <c r="K11" s="8"/>
      <c r="L11" s="8">
        <v>17459</v>
      </c>
      <c r="M11" s="8">
        <v>30539</v>
      </c>
      <c r="N11" s="8">
        <v>47998</v>
      </c>
      <c r="O11" s="8">
        <v>5185</v>
      </c>
      <c r="P11" s="8">
        <v>17731</v>
      </c>
      <c r="Q11" s="8">
        <v>27719</v>
      </c>
      <c r="R11" s="8">
        <v>50635</v>
      </c>
      <c r="S11" s="8">
        <v>30539</v>
      </c>
      <c r="T11" s="8">
        <v>5061</v>
      </c>
      <c r="U11" s="8">
        <v>28869</v>
      </c>
      <c r="V11" s="8">
        <v>64469</v>
      </c>
      <c r="W11" s="8">
        <v>163102</v>
      </c>
      <c r="X11" s="8">
        <v>585860</v>
      </c>
      <c r="Y11" s="8">
        <v>-422758</v>
      </c>
      <c r="Z11" s="2">
        <v>-72.16</v>
      </c>
      <c r="AA11" s="6">
        <v>585860</v>
      </c>
    </row>
    <row r="12" spans="1:27" ht="12.75">
      <c r="A12" s="25" t="s">
        <v>37</v>
      </c>
      <c r="B12" s="29"/>
      <c r="C12" s="6">
        <v>11907865</v>
      </c>
      <c r="D12" s="6"/>
      <c r="E12" s="7">
        <v>17000000</v>
      </c>
      <c r="F12" s="8">
        <v>10000000</v>
      </c>
      <c r="G12" s="8"/>
      <c r="H12" s="8"/>
      <c r="I12" s="8">
        <v>167992</v>
      </c>
      <c r="J12" s="8">
        <v>167992</v>
      </c>
      <c r="K12" s="8"/>
      <c r="L12" s="8">
        <v>406631</v>
      </c>
      <c r="M12" s="8">
        <v>277588</v>
      </c>
      <c r="N12" s="8">
        <v>684219</v>
      </c>
      <c r="O12" s="8">
        <v>779065</v>
      </c>
      <c r="P12" s="8">
        <v>289708</v>
      </c>
      <c r="Q12" s="8">
        <v>460230</v>
      </c>
      <c r="R12" s="8">
        <v>1529003</v>
      </c>
      <c r="S12" s="8">
        <v>634193</v>
      </c>
      <c r="T12" s="8">
        <v>601180</v>
      </c>
      <c r="U12" s="8">
        <v>248260</v>
      </c>
      <c r="V12" s="8">
        <v>1483633</v>
      </c>
      <c r="W12" s="8">
        <v>3864847</v>
      </c>
      <c r="X12" s="8">
        <v>10000000</v>
      </c>
      <c r="Y12" s="8">
        <v>-6135153</v>
      </c>
      <c r="Z12" s="2">
        <v>-61.35</v>
      </c>
      <c r="AA12" s="6">
        <v>10000000</v>
      </c>
    </row>
    <row r="13" spans="1:27" ht="12.75">
      <c r="A13" s="23" t="s">
        <v>38</v>
      </c>
      <c r="B13" s="29"/>
      <c r="C13" s="6">
        <v>18771234</v>
      </c>
      <c r="D13" s="6"/>
      <c r="E13" s="7">
        <v>15500000</v>
      </c>
      <c r="F13" s="8">
        <v>15500000</v>
      </c>
      <c r="G13" s="8">
        <v>2208352</v>
      </c>
      <c r="H13" s="8">
        <v>2257302</v>
      </c>
      <c r="I13" s="8">
        <v>2090983</v>
      </c>
      <c r="J13" s="8">
        <v>6556637</v>
      </c>
      <c r="K13" s="8">
        <v>2272978</v>
      </c>
      <c r="L13" s="8">
        <v>2318594</v>
      </c>
      <c r="M13" s="8">
        <v>2468895</v>
      </c>
      <c r="N13" s="8">
        <v>7060467</v>
      </c>
      <c r="O13" s="8">
        <v>-53922</v>
      </c>
      <c r="P13" s="8">
        <v>2438957</v>
      </c>
      <c r="Q13" s="8">
        <v>2594172</v>
      </c>
      <c r="R13" s="8">
        <v>4979207</v>
      </c>
      <c r="S13" s="8">
        <v>2589998</v>
      </c>
      <c r="T13" s="8">
        <v>2770514</v>
      </c>
      <c r="U13" s="8">
        <v>2690596</v>
      </c>
      <c r="V13" s="8">
        <v>8051108</v>
      </c>
      <c r="W13" s="8">
        <v>26647419</v>
      </c>
      <c r="X13" s="8">
        <v>15500000</v>
      </c>
      <c r="Y13" s="8">
        <v>11147419</v>
      </c>
      <c r="Z13" s="2">
        <v>71.92</v>
      </c>
      <c r="AA13" s="6">
        <v>15500000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332710701</v>
      </c>
      <c r="D18" s="6"/>
      <c r="E18" s="7">
        <v>362585328</v>
      </c>
      <c r="F18" s="8">
        <v>364559528</v>
      </c>
      <c r="G18" s="8"/>
      <c r="H18" s="8"/>
      <c r="I18" s="8"/>
      <c r="J18" s="8"/>
      <c r="K18" s="8"/>
      <c r="L18" s="8">
        <v>494730</v>
      </c>
      <c r="M18" s="8">
        <v>118207738</v>
      </c>
      <c r="N18" s="8">
        <v>118702468</v>
      </c>
      <c r="O18" s="8">
        <v>405580</v>
      </c>
      <c r="P18" s="8"/>
      <c r="Q18" s="8">
        <v>88893325</v>
      </c>
      <c r="R18" s="8">
        <v>89298905</v>
      </c>
      <c r="S18" s="8">
        <v>119061</v>
      </c>
      <c r="T18" s="8">
        <v>1000387</v>
      </c>
      <c r="U18" s="8">
        <v>3650565</v>
      </c>
      <c r="V18" s="8">
        <v>4770013</v>
      </c>
      <c r="W18" s="8">
        <v>212771386</v>
      </c>
      <c r="X18" s="8">
        <v>364559528</v>
      </c>
      <c r="Y18" s="8">
        <v>-151788142</v>
      </c>
      <c r="Z18" s="2">
        <v>-41.64</v>
      </c>
      <c r="AA18" s="6">
        <v>364559528</v>
      </c>
    </row>
    <row r="19" spans="1:27" ht="12.75">
      <c r="A19" s="23" t="s">
        <v>44</v>
      </c>
      <c r="B19" s="29"/>
      <c r="C19" s="6">
        <v>1227862</v>
      </c>
      <c r="D19" s="6"/>
      <c r="E19" s="7">
        <v>22101</v>
      </c>
      <c r="F19" s="26">
        <v>377452</v>
      </c>
      <c r="G19" s="26"/>
      <c r="H19" s="26">
        <v>406</v>
      </c>
      <c r="I19" s="26"/>
      <c r="J19" s="26">
        <v>406</v>
      </c>
      <c r="K19" s="26">
        <v>406</v>
      </c>
      <c r="L19" s="26"/>
      <c r="M19" s="26">
        <v>1000</v>
      </c>
      <c r="N19" s="26">
        <v>1406</v>
      </c>
      <c r="O19" s="26">
        <v>9430</v>
      </c>
      <c r="P19" s="26">
        <v>6092</v>
      </c>
      <c r="Q19" s="26">
        <v>22969</v>
      </c>
      <c r="R19" s="26">
        <v>38491</v>
      </c>
      <c r="S19" s="26"/>
      <c r="T19" s="26">
        <v>7747</v>
      </c>
      <c r="U19" s="26">
        <v>9130</v>
      </c>
      <c r="V19" s="26">
        <v>16877</v>
      </c>
      <c r="W19" s="26">
        <v>57180</v>
      </c>
      <c r="X19" s="26">
        <v>377452</v>
      </c>
      <c r="Y19" s="26">
        <v>-320272</v>
      </c>
      <c r="Z19" s="27">
        <v>-84.85</v>
      </c>
      <c r="AA19" s="28">
        <v>377452</v>
      </c>
    </row>
    <row r="20" spans="1:27" ht="12.75">
      <c r="A20" s="23" t="s">
        <v>45</v>
      </c>
      <c r="B20" s="29"/>
      <c r="C20" s="6">
        <v>2817516</v>
      </c>
      <c r="D20" s="6"/>
      <c r="E20" s="7"/>
      <c r="F20" s="8">
        <v>953713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953713</v>
      </c>
      <c r="V20" s="8">
        <v>953713</v>
      </c>
      <c r="W20" s="30">
        <v>953713</v>
      </c>
      <c r="X20" s="8">
        <v>953713</v>
      </c>
      <c r="Y20" s="8"/>
      <c r="Z20" s="2"/>
      <c r="AA20" s="6">
        <v>953713</v>
      </c>
    </row>
    <row r="21" spans="1:27" ht="24.75" customHeight="1">
      <c r="A21" s="31" t="s">
        <v>46</v>
      </c>
      <c r="B21" s="32"/>
      <c r="C21" s="33">
        <f aca="true" t="shared" si="0" ref="C21:Y21">SUM(C5:C20)</f>
        <v>430322497</v>
      </c>
      <c r="D21" s="33">
        <f t="shared" si="0"/>
        <v>0</v>
      </c>
      <c r="E21" s="34">
        <f t="shared" si="0"/>
        <v>460653754</v>
      </c>
      <c r="F21" s="35">
        <f t="shared" si="0"/>
        <v>456937013</v>
      </c>
      <c r="G21" s="35">
        <f t="shared" si="0"/>
        <v>13224223</v>
      </c>
      <c r="H21" s="35">
        <f t="shared" si="0"/>
        <v>11823659</v>
      </c>
      <c r="I21" s="35">
        <f t="shared" si="0"/>
        <v>11855917</v>
      </c>
      <c r="J21" s="35">
        <f t="shared" si="0"/>
        <v>36903799</v>
      </c>
      <c r="K21" s="35">
        <f t="shared" si="0"/>
        <v>9075596</v>
      </c>
      <c r="L21" s="35">
        <f t="shared" si="0"/>
        <v>8014274</v>
      </c>
      <c r="M21" s="35">
        <f t="shared" si="0"/>
        <v>126455228</v>
      </c>
      <c r="N21" s="35">
        <f t="shared" si="0"/>
        <v>143545098</v>
      </c>
      <c r="O21" s="35">
        <f t="shared" si="0"/>
        <v>6553586</v>
      </c>
      <c r="P21" s="35">
        <f t="shared" si="0"/>
        <v>8865654</v>
      </c>
      <c r="Q21" s="35">
        <f t="shared" si="0"/>
        <v>99634280</v>
      </c>
      <c r="R21" s="35">
        <f t="shared" si="0"/>
        <v>115053520</v>
      </c>
      <c r="S21" s="35">
        <f t="shared" si="0"/>
        <v>10075038</v>
      </c>
      <c r="T21" s="35">
        <f t="shared" si="0"/>
        <v>11629434</v>
      </c>
      <c r="U21" s="35">
        <f t="shared" si="0"/>
        <v>13320552</v>
      </c>
      <c r="V21" s="35">
        <f t="shared" si="0"/>
        <v>35025024</v>
      </c>
      <c r="W21" s="35">
        <f t="shared" si="0"/>
        <v>330527441</v>
      </c>
      <c r="X21" s="35">
        <f t="shared" si="0"/>
        <v>456937013</v>
      </c>
      <c r="Y21" s="35">
        <f t="shared" si="0"/>
        <v>-126409572</v>
      </c>
      <c r="Z21" s="36">
        <f>+IF(X21&lt;&gt;0,+(Y21/X21)*100,0)</f>
        <v>-27.664550781313046</v>
      </c>
      <c r="AA21" s="33">
        <f>SUM(AA5:AA20)</f>
        <v>456937013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144270589</v>
      </c>
      <c r="D24" s="6"/>
      <c r="E24" s="7">
        <v>153742937</v>
      </c>
      <c r="F24" s="8">
        <v>170963552</v>
      </c>
      <c r="G24" s="8"/>
      <c r="H24" s="8">
        <v>10985731</v>
      </c>
      <c r="I24" s="8">
        <v>12362488</v>
      </c>
      <c r="J24" s="8">
        <v>23348219</v>
      </c>
      <c r="K24" s="8">
        <v>13119269</v>
      </c>
      <c r="L24" s="8">
        <v>19976918</v>
      </c>
      <c r="M24" s="8">
        <v>13134336</v>
      </c>
      <c r="N24" s="8">
        <v>46230523</v>
      </c>
      <c r="O24" s="8">
        <v>13353323</v>
      </c>
      <c r="P24" s="8">
        <v>15033163</v>
      </c>
      <c r="Q24" s="8">
        <v>12904958</v>
      </c>
      <c r="R24" s="8">
        <v>41291444</v>
      </c>
      <c r="S24" s="8">
        <v>13745500</v>
      </c>
      <c r="T24" s="8">
        <v>13861023</v>
      </c>
      <c r="U24" s="8">
        <v>12877192</v>
      </c>
      <c r="V24" s="8">
        <v>40483715</v>
      </c>
      <c r="W24" s="8">
        <v>151353901</v>
      </c>
      <c r="X24" s="8">
        <v>170963552</v>
      </c>
      <c r="Y24" s="8">
        <v>-19609651</v>
      </c>
      <c r="Z24" s="2">
        <v>-11.47</v>
      </c>
      <c r="AA24" s="6">
        <v>170963552</v>
      </c>
    </row>
    <row r="25" spans="1:27" ht="12.75">
      <c r="A25" s="25" t="s">
        <v>49</v>
      </c>
      <c r="B25" s="24"/>
      <c r="C25" s="6">
        <v>6387752</v>
      </c>
      <c r="D25" s="6"/>
      <c r="E25" s="7">
        <v>5507223</v>
      </c>
      <c r="F25" s="8">
        <v>5911195</v>
      </c>
      <c r="G25" s="8">
        <v>30014</v>
      </c>
      <c r="H25" s="8"/>
      <c r="I25" s="8">
        <v>572117</v>
      </c>
      <c r="J25" s="8">
        <v>602131</v>
      </c>
      <c r="K25" s="8">
        <v>1115764</v>
      </c>
      <c r="L25" s="8">
        <v>478916</v>
      </c>
      <c r="M25" s="8">
        <v>508300</v>
      </c>
      <c r="N25" s="8">
        <v>2102980</v>
      </c>
      <c r="O25" s="8">
        <v>542731</v>
      </c>
      <c r="P25" s="8">
        <v>497646</v>
      </c>
      <c r="Q25" s="8">
        <v>468767</v>
      </c>
      <c r="R25" s="8">
        <v>1509144</v>
      </c>
      <c r="S25" s="8">
        <v>479337</v>
      </c>
      <c r="T25" s="8">
        <v>481062</v>
      </c>
      <c r="U25" s="8">
        <v>260134</v>
      </c>
      <c r="V25" s="8">
        <v>1220533</v>
      </c>
      <c r="W25" s="8">
        <v>5434788</v>
      </c>
      <c r="X25" s="8">
        <v>5911195</v>
      </c>
      <c r="Y25" s="8">
        <v>-476407</v>
      </c>
      <c r="Z25" s="2">
        <v>-8.06</v>
      </c>
      <c r="AA25" s="6">
        <v>5911195</v>
      </c>
    </row>
    <row r="26" spans="1:27" ht="12.75">
      <c r="A26" s="25" t="s">
        <v>50</v>
      </c>
      <c r="B26" s="24"/>
      <c r="C26" s="6">
        <v>76989353</v>
      </c>
      <c r="D26" s="6"/>
      <c r="E26" s="7">
        <v>13450786</v>
      </c>
      <c r="F26" s="8">
        <v>13450786</v>
      </c>
      <c r="G26" s="8"/>
      <c r="H26" s="8"/>
      <c r="I26" s="8"/>
      <c r="J26" s="8"/>
      <c r="K26" s="8"/>
      <c r="L26" s="8">
        <v>-953713</v>
      </c>
      <c r="M26" s="8"/>
      <c r="N26" s="8">
        <v>-953713</v>
      </c>
      <c r="O26" s="8"/>
      <c r="P26" s="8"/>
      <c r="Q26" s="8"/>
      <c r="R26" s="8"/>
      <c r="S26" s="8"/>
      <c r="T26" s="8"/>
      <c r="U26" s="8"/>
      <c r="V26" s="8"/>
      <c r="W26" s="8">
        <v>-953713</v>
      </c>
      <c r="X26" s="8">
        <v>13450786</v>
      </c>
      <c r="Y26" s="8">
        <v>-14404499</v>
      </c>
      <c r="Z26" s="2">
        <v>-107.09</v>
      </c>
      <c r="AA26" s="6">
        <v>13450786</v>
      </c>
    </row>
    <row r="27" spans="1:27" ht="12.75">
      <c r="A27" s="25" t="s">
        <v>51</v>
      </c>
      <c r="B27" s="24"/>
      <c r="C27" s="6">
        <v>94331424</v>
      </c>
      <c r="D27" s="6"/>
      <c r="E27" s="7">
        <v>44147630</v>
      </c>
      <c r="F27" s="8">
        <v>48399019</v>
      </c>
      <c r="G27" s="8"/>
      <c r="H27" s="8"/>
      <c r="I27" s="8"/>
      <c r="J27" s="8"/>
      <c r="K27" s="8"/>
      <c r="L27" s="8"/>
      <c r="M27" s="8"/>
      <c r="N27" s="8"/>
      <c r="O27" s="8"/>
      <c r="P27" s="8">
        <v>-30799107</v>
      </c>
      <c r="Q27" s="8">
        <v>11292790</v>
      </c>
      <c r="R27" s="8">
        <v>-19506317</v>
      </c>
      <c r="S27" s="8">
        <v>3992921</v>
      </c>
      <c r="T27" s="8">
        <v>3992926</v>
      </c>
      <c r="U27" s="8">
        <v>-203320</v>
      </c>
      <c r="V27" s="8">
        <v>7782527</v>
      </c>
      <c r="W27" s="8">
        <v>-11723790</v>
      </c>
      <c r="X27" s="8">
        <v>48399019</v>
      </c>
      <c r="Y27" s="8">
        <v>-60122809</v>
      </c>
      <c r="Z27" s="2">
        <v>-124.22</v>
      </c>
      <c r="AA27" s="6">
        <v>48399019</v>
      </c>
    </row>
    <row r="28" spans="1:27" ht="12.75">
      <c r="A28" s="25" t="s">
        <v>52</v>
      </c>
      <c r="B28" s="24"/>
      <c r="C28" s="6">
        <v>73424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15325367</v>
      </c>
      <c r="D29" s="6"/>
      <c r="E29" s="7">
        <v>19632800</v>
      </c>
      <c r="F29" s="8">
        <v>19632800</v>
      </c>
      <c r="G29" s="8"/>
      <c r="H29" s="8"/>
      <c r="I29" s="8"/>
      <c r="J29" s="8"/>
      <c r="K29" s="8"/>
      <c r="L29" s="8">
        <v>1301728</v>
      </c>
      <c r="M29" s="8">
        <v>1334322</v>
      </c>
      <c r="N29" s="8">
        <v>2636050</v>
      </c>
      <c r="O29" s="8"/>
      <c r="P29" s="8"/>
      <c r="Q29" s="8"/>
      <c r="R29" s="8"/>
      <c r="S29" s="8"/>
      <c r="T29" s="8"/>
      <c r="U29" s="8">
        <v>6104059</v>
      </c>
      <c r="V29" s="8">
        <v>6104059</v>
      </c>
      <c r="W29" s="8">
        <v>8740109</v>
      </c>
      <c r="X29" s="8">
        <v>19632800</v>
      </c>
      <c r="Y29" s="8">
        <v>-10892691</v>
      </c>
      <c r="Z29" s="2">
        <v>-55.48</v>
      </c>
      <c r="AA29" s="6">
        <v>19632800</v>
      </c>
    </row>
    <row r="30" spans="1:27" ht="12.75">
      <c r="A30" s="25" t="s">
        <v>54</v>
      </c>
      <c r="B30" s="24"/>
      <c r="C30" s="6">
        <v>70884879</v>
      </c>
      <c r="D30" s="6"/>
      <c r="E30" s="7">
        <v>27428066</v>
      </c>
      <c r="F30" s="8">
        <v>48048199</v>
      </c>
      <c r="G30" s="8">
        <v>2431435</v>
      </c>
      <c r="H30" s="8">
        <v>2894800</v>
      </c>
      <c r="I30" s="8">
        <v>2428920</v>
      </c>
      <c r="J30" s="8">
        <v>7755155</v>
      </c>
      <c r="K30" s="8">
        <v>3157047</v>
      </c>
      <c r="L30" s="8">
        <v>1923414</v>
      </c>
      <c r="M30" s="8">
        <v>1000811</v>
      </c>
      <c r="N30" s="8">
        <v>6081272</v>
      </c>
      <c r="O30" s="8">
        <v>1808906</v>
      </c>
      <c r="P30" s="8">
        <v>1495867</v>
      </c>
      <c r="Q30" s="8">
        <v>5894964</v>
      </c>
      <c r="R30" s="8">
        <v>9199737</v>
      </c>
      <c r="S30" s="8">
        <v>493299</v>
      </c>
      <c r="T30" s="8">
        <v>4421212</v>
      </c>
      <c r="U30" s="8">
        <v>10205851</v>
      </c>
      <c r="V30" s="8">
        <v>15120362</v>
      </c>
      <c r="W30" s="8">
        <v>38156526</v>
      </c>
      <c r="X30" s="8">
        <v>48048199</v>
      </c>
      <c r="Y30" s="8">
        <v>-9891673</v>
      </c>
      <c r="Z30" s="2">
        <v>-20.59</v>
      </c>
      <c r="AA30" s="6">
        <v>48048199</v>
      </c>
    </row>
    <row r="31" spans="1:27" ht="12.75">
      <c r="A31" s="25" t="s">
        <v>55</v>
      </c>
      <c r="B31" s="24"/>
      <c r="C31" s="6">
        <v>114333019</v>
      </c>
      <c r="D31" s="6"/>
      <c r="E31" s="7">
        <v>92082145</v>
      </c>
      <c r="F31" s="8">
        <v>136345936</v>
      </c>
      <c r="G31" s="8">
        <v>2957330</v>
      </c>
      <c r="H31" s="8">
        <v>6940046</v>
      </c>
      <c r="I31" s="8">
        <v>1265874</v>
      </c>
      <c r="J31" s="8">
        <v>11163250</v>
      </c>
      <c r="K31" s="8">
        <v>9315769</v>
      </c>
      <c r="L31" s="8">
        <v>8671266</v>
      </c>
      <c r="M31" s="8">
        <v>21799355</v>
      </c>
      <c r="N31" s="8">
        <v>39786390</v>
      </c>
      <c r="O31" s="8">
        <v>8442971</v>
      </c>
      <c r="P31" s="8">
        <v>8073705</v>
      </c>
      <c r="Q31" s="8">
        <v>11113565</v>
      </c>
      <c r="R31" s="8">
        <v>27630241</v>
      </c>
      <c r="S31" s="8">
        <v>7396852</v>
      </c>
      <c r="T31" s="8">
        <v>7493549</v>
      </c>
      <c r="U31" s="8">
        <v>31414634</v>
      </c>
      <c r="V31" s="8">
        <v>46305035</v>
      </c>
      <c r="W31" s="8">
        <v>124884916</v>
      </c>
      <c r="X31" s="8">
        <v>136345936</v>
      </c>
      <c r="Y31" s="8">
        <v>-11461020</v>
      </c>
      <c r="Z31" s="2">
        <v>-8.41</v>
      </c>
      <c r="AA31" s="6">
        <v>136345936</v>
      </c>
    </row>
    <row r="32" spans="1:27" ht="12.75">
      <c r="A32" s="25" t="s">
        <v>43</v>
      </c>
      <c r="B32" s="24"/>
      <c r="C32" s="6">
        <v>200000</v>
      </c>
      <c r="D32" s="6"/>
      <c r="E32" s="7">
        <v>620000</v>
      </c>
      <c r="F32" s="8">
        <v>107240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65000</v>
      </c>
      <c r="R32" s="8">
        <v>65000</v>
      </c>
      <c r="S32" s="8"/>
      <c r="T32" s="8">
        <v>576</v>
      </c>
      <c r="U32" s="8">
        <v>-1184</v>
      </c>
      <c r="V32" s="8">
        <v>-608</v>
      </c>
      <c r="W32" s="8">
        <v>64392</v>
      </c>
      <c r="X32" s="8">
        <v>107240</v>
      </c>
      <c r="Y32" s="8">
        <v>-42848</v>
      </c>
      <c r="Z32" s="2">
        <v>-39.96</v>
      </c>
      <c r="AA32" s="6">
        <v>107240</v>
      </c>
    </row>
    <row r="33" spans="1:27" ht="12.75">
      <c r="A33" s="25" t="s">
        <v>56</v>
      </c>
      <c r="B33" s="24"/>
      <c r="C33" s="6">
        <v>72559177</v>
      </c>
      <c r="D33" s="6"/>
      <c r="E33" s="7">
        <v>98955559</v>
      </c>
      <c r="F33" s="8">
        <v>116406208</v>
      </c>
      <c r="G33" s="8">
        <v>1340602</v>
      </c>
      <c r="H33" s="8">
        <v>3968377</v>
      </c>
      <c r="I33" s="8">
        <v>5181551</v>
      </c>
      <c r="J33" s="8">
        <v>10490530</v>
      </c>
      <c r="K33" s="8">
        <v>4911661</v>
      </c>
      <c r="L33" s="8">
        <v>5815453</v>
      </c>
      <c r="M33" s="8">
        <v>7683200</v>
      </c>
      <c r="N33" s="8">
        <v>18410314</v>
      </c>
      <c r="O33" s="8">
        <v>10263038</v>
      </c>
      <c r="P33" s="8">
        <v>5034779</v>
      </c>
      <c r="Q33" s="8">
        <v>9286064</v>
      </c>
      <c r="R33" s="8">
        <v>24583881</v>
      </c>
      <c r="S33" s="8">
        <v>9372174</v>
      </c>
      <c r="T33" s="8">
        <v>7795707</v>
      </c>
      <c r="U33" s="8">
        <v>2714983</v>
      </c>
      <c r="V33" s="8">
        <v>19882864</v>
      </c>
      <c r="W33" s="8">
        <v>73367589</v>
      </c>
      <c r="X33" s="8">
        <v>116406208</v>
      </c>
      <c r="Y33" s="8">
        <v>-43038619</v>
      </c>
      <c r="Z33" s="2">
        <v>-36.97</v>
      </c>
      <c r="AA33" s="6">
        <v>116406208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595354984</v>
      </c>
      <c r="D35" s="33">
        <f>SUM(D24:D34)</f>
        <v>0</v>
      </c>
      <c r="E35" s="34">
        <f t="shared" si="1"/>
        <v>455567146</v>
      </c>
      <c r="F35" s="35">
        <f t="shared" si="1"/>
        <v>559264935</v>
      </c>
      <c r="G35" s="35">
        <f t="shared" si="1"/>
        <v>6759381</v>
      </c>
      <c r="H35" s="35">
        <f t="shared" si="1"/>
        <v>24788954</v>
      </c>
      <c r="I35" s="35">
        <f t="shared" si="1"/>
        <v>21810950</v>
      </c>
      <c r="J35" s="35">
        <f t="shared" si="1"/>
        <v>53359285</v>
      </c>
      <c r="K35" s="35">
        <f t="shared" si="1"/>
        <v>31619510</v>
      </c>
      <c r="L35" s="35">
        <f t="shared" si="1"/>
        <v>37213982</v>
      </c>
      <c r="M35" s="35">
        <f t="shared" si="1"/>
        <v>45460324</v>
      </c>
      <c r="N35" s="35">
        <f t="shared" si="1"/>
        <v>114293816</v>
      </c>
      <c r="O35" s="35">
        <f t="shared" si="1"/>
        <v>34410969</v>
      </c>
      <c r="P35" s="35">
        <f t="shared" si="1"/>
        <v>-663947</v>
      </c>
      <c r="Q35" s="35">
        <f t="shared" si="1"/>
        <v>51026108</v>
      </c>
      <c r="R35" s="35">
        <f t="shared" si="1"/>
        <v>84773130</v>
      </c>
      <c r="S35" s="35">
        <f t="shared" si="1"/>
        <v>35480083</v>
      </c>
      <c r="T35" s="35">
        <f t="shared" si="1"/>
        <v>38046055</v>
      </c>
      <c r="U35" s="35">
        <f t="shared" si="1"/>
        <v>63372349</v>
      </c>
      <c r="V35" s="35">
        <f t="shared" si="1"/>
        <v>136898487</v>
      </c>
      <c r="W35" s="35">
        <f t="shared" si="1"/>
        <v>389324718</v>
      </c>
      <c r="X35" s="35">
        <f t="shared" si="1"/>
        <v>559264935</v>
      </c>
      <c r="Y35" s="35">
        <f t="shared" si="1"/>
        <v>-169940217</v>
      </c>
      <c r="Z35" s="36">
        <f>+IF(X35&lt;&gt;0,+(Y35/X35)*100,0)</f>
        <v>-30.38635293664531</v>
      </c>
      <c r="AA35" s="33">
        <f>SUM(AA24:AA34)</f>
        <v>559264935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-165032487</v>
      </c>
      <c r="D37" s="46">
        <f>+D21-D35</f>
        <v>0</v>
      </c>
      <c r="E37" s="47">
        <f t="shared" si="2"/>
        <v>5086608</v>
      </c>
      <c r="F37" s="48">
        <f t="shared" si="2"/>
        <v>-102327922</v>
      </c>
      <c r="G37" s="48">
        <f t="shared" si="2"/>
        <v>6464842</v>
      </c>
      <c r="H37" s="48">
        <f t="shared" si="2"/>
        <v>-12965295</v>
      </c>
      <c r="I37" s="48">
        <f t="shared" si="2"/>
        <v>-9955033</v>
      </c>
      <c r="J37" s="48">
        <f t="shared" si="2"/>
        <v>-16455486</v>
      </c>
      <c r="K37" s="48">
        <f t="shared" si="2"/>
        <v>-22543914</v>
      </c>
      <c r="L37" s="48">
        <f t="shared" si="2"/>
        <v>-29199708</v>
      </c>
      <c r="M37" s="48">
        <f t="shared" si="2"/>
        <v>80994904</v>
      </c>
      <c r="N37" s="48">
        <f t="shared" si="2"/>
        <v>29251282</v>
      </c>
      <c r="O37" s="48">
        <f t="shared" si="2"/>
        <v>-27857383</v>
      </c>
      <c r="P37" s="48">
        <f t="shared" si="2"/>
        <v>9529601</v>
      </c>
      <c r="Q37" s="48">
        <f t="shared" si="2"/>
        <v>48608172</v>
      </c>
      <c r="R37" s="48">
        <f t="shared" si="2"/>
        <v>30280390</v>
      </c>
      <c r="S37" s="48">
        <f t="shared" si="2"/>
        <v>-25405045</v>
      </c>
      <c r="T37" s="48">
        <f t="shared" si="2"/>
        <v>-26416621</v>
      </c>
      <c r="U37" s="48">
        <f t="shared" si="2"/>
        <v>-50051797</v>
      </c>
      <c r="V37" s="48">
        <f t="shared" si="2"/>
        <v>-101873463</v>
      </c>
      <c r="W37" s="48">
        <f t="shared" si="2"/>
        <v>-58797277</v>
      </c>
      <c r="X37" s="48">
        <f>IF(F21=F35,0,X21-X35)</f>
        <v>-102327922</v>
      </c>
      <c r="Y37" s="48">
        <f t="shared" si="2"/>
        <v>43530645</v>
      </c>
      <c r="Z37" s="49">
        <f>+IF(X37&lt;&gt;0,+(Y37/X37)*100,0)</f>
        <v>-42.54033908750732</v>
      </c>
      <c r="AA37" s="46">
        <f>+AA21-AA35</f>
        <v>-102327922</v>
      </c>
    </row>
    <row r="38" spans="1:27" ht="22.5" customHeight="1">
      <c r="A38" s="50" t="s">
        <v>60</v>
      </c>
      <c r="B38" s="29"/>
      <c r="C38" s="6">
        <v>297565000</v>
      </c>
      <c r="D38" s="6"/>
      <c r="E38" s="7">
        <v>279277000</v>
      </c>
      <c r="F38" s="8">
        <v>279662000</v>
      </c>
      <c r="G38" s="8"/>
      <c r="H38" s="8"/>
      <c r="I38" s="8"/>
      <c r="J38" s="8"/>
      <c r="K38" s="8"/>
      <c r="L38" s="8">
        <v>24650354</v>
      </c>
      <c r="M38" s="8">
        <v>21553486</v>
      </c>
      <c r="N38" s="8">
        <v>46203840</v>
      </c>
      <c r="O38" s="8"/>
      <c r="P38" s="8"/>
      <c r="Q38" s="8">
        <v>79677037</v>
      </c>
      <c r="R38" s="8">
        <v>79677037</v>
      </c>
      <c r="S38" s="8">
        <v>3805322</v>
      </c>
      <c r="T38" s="8">
        <v>12953890</v>
      </c>
      <c r="U38" s="8">
        <v>81381974</v>
      </c>
      <c r="V38" s="8">
        <v>98141186</v>
      </c>
      <c r="W38" s="8">
        <v>224022063</v>
      </c>
      <c r="X38" s="8">
        <v>279662000</v>
      </c>
      <c r="Y38" s="8">
        <v>-55639937</v>
      </c>
      <c r="Z38" s="2">
        <v>-19.9</v>
      </c>
      <c r="AA38" s="6">
        <v>279662000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132532513</v>
      </c>
      <c r="D41" s="56">
        <f>SUM(D37:D40)</f>
        <v>0</v>
      </c>
      <c r="E41" s="57">
        <f t="shared" si="3"/>
        <v>284363608</v>
      </c>
      <c r="F41" s="58">
        <f t="shared" si="3"/>
        <v>177334078</v>
      </c>
      <c r="G41" s="58">
        <f t="shared" si="3"/>
        <v>6464842</v>
      </c>
      <c r="H41" s="58">
        <f t="shared" si="3"/>
        <v>-12965295</v>
      </c>
      <c r="I41" s="58">
        <f t="shared" si="3"/>
        <v>-9955033</v>
      </c>
      <c r="J41" s="58">
        <f t="shared" si="3"/>
        <v>-16455486</v>
      </c>
      <c r="K41" s="58">
        <f t="shared" si="3"/>
        <v>-22543914</v>
      </c>
      <c r="L41" s="58">
        <f t="shared" si="3"/>
        <v>-4549354</v>
      </c>
      <c r="M41" s="58">
        <f t="shared" si="3"/>
        <v>102548390</v>
      </c>
      <c r="N41" s="58">
        <f t="shared" si="3"/>
        <v>75455122</v>
      </c>
      <c r="O41" s="58">
        <f t="shared" si="3"/>
        <v>-27857383</v>
      </c>
      <c r="P41" s="58">
        <f t="shared" si="3"/>
        <v>9529601</v>
      </c>
      <c r="Q41" s="58">
        <f t="shared" si="3"/>
        <v>128285209</v>
      </c>
      <c r="R41" s="58">
        <f t="shared" si="3"/>
        <v>109957427</v>
      </c>
      <c r="S41" s="58">
        <f t="shared" si="3"/>
        <v>-21599723</v>
      </c>
      <c r="T41" s="58">
        <f t="shared" si="3"/>
        <v>-13462731</v>
      </c>
      <c r="U41" s="58">
        <f t="shared" si="3"/>
        <v>31330177</v>
      </c>
      <c r="V41" s="58">
        <f t="shared" si="3"/>
        <v>-3732277</v>
      </c>
      <c r="W41" s="58">
        <f t="shared" si="3"/>
        <v>165224786</v>
      </c>
      <c r="X41" s="58">
        <f t="shared" si="3"/>
        <v>177334078</v>
      </c>
      <c r="Y41" s="58">
        <f t="shared" si="3"/>
        <v>-12109292</v>
      </c>
      <c r="Z41" s="59">
        <f>+IF(X41&lt;&gt;0,+(Y41/X41)*100,0)</f>
        <v>-6.828519445653305</v>
      </c>
      <c r="AA41" s="56">
        <f>SUM(AA37:AA40)</f>
        <v>177334078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132532513</v>
      </c>
      <c r="D43" s="64">
        <f>+D41-D42</f>
        <v>0</v>
      </c>
      <c r="E43" s="65">
        <f t="shared" si="4"/>
        <v>284363608</v>
      </c>
      <c r="F43" s="66">
        <f t="shared" si="4"/>
        <v>177334078</v>
      </c>
      <c r="G43" s="66">
        <f t="shared" si="4"/>
        <v>6464842</v>
      </c>
      <c r="H43" s="66">
        <f t="shared" si="4"/>
        <v>-12965295</v>
      </c>
      <c r="I43" s="66">
        <f t="shared" si="4"/>
        <v>-9955033</v>
      </c>
      <c r="J43" s="66">
        <f t="shared" si="4"/>
        <v>-16455486</v>
      </c>
      <c r="K43" s="66">
        <f t="shared" si="4"/>
        <v>-22543914</v>
      </c>
      <c r="L43" s="66">
        <f t="shared" si="4"/>
        <v>-4549354</v>
      </c>
      <c r="M43" s="66">
        <f t="shared" si="4"/>
        <v>102548390</v>
      </c>
      <c r="N43" s="66">
        <f t="shared" si="4"/>
        <v>75455122</v>
      </c>
      <c r="O43" s="66">
        <f t="shared" si="4"/>
        <v>-27857383</v>
      </c>
      <c r="P43" s="66">
        <f t="shared" si="4"/>
        <v>9529601</v>
      </c>
      <c r="Q43" s="66">
        <f t="shared" si="4"/>
        <v>128285209</v>
      </c>
      <c r="R43" s="66">
        <f t="shared" si="4"/>
        <v>109957427</v>
      </c>
      <c r="S43" s="66">
        <f t="shared" si="4"/>
        <v>-21599723</v>
      </c>
      <c r="T43" s="66">
        <f t="shared" si="4"/>
        <v>-13462731</v>
      </c>
      <c r="U43" s="66">
        <f t="shared" si="4"/>
        <v>31330177</v>
      </c>
      <c r="V43" s="66">
        <f t="shared" si="4"/>
        <v>-3732277</v>
      </c>
      <c r="W43" s="66">
        <f t="shared" si="4"/>
        <v>165224786</v>
      </c>
      <c r="X43" s="66">
        <f t="shared" si="4"/>
        <v>177334078</v>
      </c>
      <c r="Y43" s="66">
        <f t="shared" si="4"/>
        <v>-12109292</v>
      </c>
      <c r="Z43" s="67">
        <f>+IF(X43&lt;&gt;0,+(Y43/X43)*100,0)</f>
        <v>-6.828519445653305</v>
      </c>
      <c r="AA43" s="64">
        <f>+AA41-AA42</f>
        <v>177334078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132532513</v>
      </c>
      <c r="D45" s="56">
        <f>SUM(D43:D44)</f>
        <v>0</v>
      </c>
      <c r="E45" s="57">
        <f t="shared" si="5"/>
        <v>284363608</v>
      </c>
      <c r="F45" s="58">
        <f t="shared" si="5"/>
        <v>177334078</v>
      </c>
      <c r="G45" s="58">
        <f t="shared" si="5"/>
        <v>6464842</v>
      </c>
      <c r="H45" s="58">
        <f t="shared" si="5"/>
        <v>-12965295</v>
      </c>
      <c r="I45" s="58">
        <f t="shared" si="5"/>
        <v>-9955033</v>
      </c>
      <c r="J45" s="58">
        <f t="shared" si="5"/>
        <v>-16455486</v>
      </c>
      <c r="K45" s="58">
        <f t="shared" si="5"/>
        <v>-22543914</v>
      </c>
      <c r="L45" s="58">
        <f t="shared" si="5"/>
        <v>-4549354</v>
      </c>
      <c r="M45" s="58">
        <f t="shared" si="5"/>
        <v>102548390</v>
      </c>
      <c r="N45" s="58">
        <f t="shared" si="5"/>
        <v>75455122</v>
      </c>
      <c r="O45" s="58">
        <f t="shared" si="5"/>
        <v>-27857383</v>
      </c>
      <c r="P45" s="58">
        <f t="shared" si="5"/>
        <v>9529601</v>
      </c>
      <c r="Q45" s="58">
        <f t="shared" si="5"/>
        <v>128285209</v>
      </c>
      <c r="R45" s="58">
        <f t="shared" si="5"/>
        <v>109957427</v>
      </c>
      <c r="S45" s="58">
        <f t="shared" si="5"/>
        <v>-21599723</v>
      </c>
      <c r="T45" s="58">
        <f t="shared" si="5"/>
        <v>-13462731</v>
      </c>
      <c r="U45" s="58">
        <f t="shared" si="5"/>
        <v>31330177</v>
      </c>
      <c r="V45" s="58">
        <f t="shared" si="5"/>
        <v>-3732277</v>
      </c>
      <c r="W45" s="58">
        <f t="shared" si="5"/>
        <v>165224786</v>
      </c>
      <c r="X45" s="58">
        <f t="shared" si="5"/>
        <v>177334078</v>
      </c>
      <c r="Y45" s="58">
        <f t="shared" si="5"/>
        <v>-12109292</v>
      </c>
      <c r="Z45" s="59">
        <f>+IF(X45&lt;&gt;0,+(Y45/X45)*100,0)</f>
        <v>-6.828519445653305</v>
      </c>
      <c r="AA45" s="56">
        <f>SUM(AA43:AA44)</f>
        <v>177334078</v>
      </c>
    </row>
    <row r="46" spans="1:27" ht="12.75">
      <c r="A46" s="50" t="s">
        <v>68</v>
      </c>
      <c r="B46" s="29"/>
      <c r="C46" s="51">
        <v>28589668</v>
      </c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161122181</v>
      </c>
      <c r="D47" s="71">
        <f>SUM(D45:D46)</f>
        <v>0</v>
      </c>
      <c r="E47" s="72">
        <f t="shared" si="6"/>
        <v>284363608</v>
      </c>
      <c r="F47" s="73">
        <f t="shared" si="6"/>
        <v>177334078</v>
      </c>
      <c r="G47" s="73">
        <f t="shared" si="6"/>
        <v>6464842</v>
      </c>
      <c r="H47" s="74">
        <f t="shared" si="6"/>
        <v>-12965295</v>
      </c>
      <c r="I47" s="74">
        <f t="shared" si="6"/>
        <v>-9955033</v>
      </c>
      <c r="J47" s="74">
        <f t="shared" si="6"/>
        <v>-16455486</v>
      </c>
      <c r="K47" s="74">
        <f t="shared" si="6"/>
        <v>-22543914</v>
      </c>
      <c r="L47" s="74">
        <f t="shared" si="6"/>
        <v>-4549354</v>
      </c>
      <c r="M47" s="73">
        <f t="shared" si="6"/>
        <v>102548390</v>
      </c>
      <c r="N47" s="73">
        <f t="shared" si="6"/>
        <v>75455122</v>
      </c>
      <c r="O47" s="74">
        <f t="shared" si="6"/>
        <v>-27857383</v>
      </c>
      <c r="P47" s="74">
        <f t="shared" si="6"/>
        <v>9529601</v>
      </c>
      <c r="Q47" s="74">
        <f t="shared" si="6"/>
        <v>128285209</v>
      </c>
      <c r="R47" s="74">
        <f t="shared" si="6"/>
        <v>109957427</v>
      </c>
      <c r="S47" s="74">
        <f t="shared" si="6"/>
        <v>-21599723</v>
      </c>
      <c r="T47" s="73">
        <f t="shared" si="6"/>
        <v>-13462731</v>
      </c>
      <c r="U47" s="73">
        <f t="shared" si="6"/>
        <v>31330177</v>
      </c>
      <c r="V47" s="74">
        <f t="shared" si="6"/>
        <v>-3732277</v>
      </c>
      <c r="W47" s="74">
        <f t="shared" si="6"/>
        <v>165224786</v>
      </c>
      <c r="X47" s="74">
        <f t="shared" si="6"/>
        <v>177334078</v>
      </c>
      <c r="Y47" s="74">
        <f t="shared" si="6"/>
        <v>-12109292</v>
      </c>
      <c r="Z47" s="75">
        <f>+IF(X47&lt;&gt;0,+(Y47/X47)*100,0)</f>
        <v>-6.828519445653305</v>
      </c>
      <c r="AA47" s="76">
        <f>SUM(AA45:AA46)</f>
        <v>177334078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307914175</v>
      </c>
      <c r="D5" s="6"/>
      <c r="E5" s="7">
        <v>341427219</v>
      </c>
      <c r="F5" s="8">
        <v>391138528</v>
      </c>
      <c r="G5" s="8">
        <v>41493689</v>
      </c>
      <c r="H5" s="8">
        <v>31848893</v>
      </c>
      <c r="I5" s="8">
        <v>33089452</v>
      </c>
      <c r="J5" s="8">
        <v>106432034</v>
      </c>
      <c r="K5" s="8">
        <v>32270900</v>
      </c>
      <c r="L5" s="8">
        <v>31807638</v>
      </c>
      <c r="M5" s="8">
        <v>32126699</v>
      </c>
      <c r="N5" s="8">
        <v>96205237</v>
      </c>
      <c r="O5" s="8">
        <v>30415585</v>
      </c>
      <c r="P5" s="8">
        <v>32422936</v>
      </c>
      <c r="Q5" s="8">
        <v>32725823</v>
      </c>
      <c r="R5" s="8">
        <v>95564344</v>
      </c>
      <c r="S5" s="8">
        <v>32512126</v>
      </c>
      <c r="T5" s="8">
        <v>32512932</v>
      </c>
      <c r="U5" s="8">
        <v>32512824</v>
      </c>
      <c r="V5" s="8">
        <v>97537882</v>
      </c>
      <c r="W5" s="8">
        <v>395739497</v>
      </c>
      <c r="X5" s="8">
        <v>391138528</v>
      </c>
      <c r="Y5" s="8">
        <v>4600969</v>
      </c>
      <c r="Z5" s="2">
        <v>1.18</v>
      </c>
      <c r="AA5" s="6">
        <v>391138528</v>
      </c>
    </row>
    <row r="6" spans="1:27" ht="12.75">
      <c r="A6" s="23" t="s">
        <v>32</v>
      </c>
      <c r="B6" s="24"/>
      <c r="C6" s="6">
        <v>626597816</v>
      </c>
      <c r="D6" s="6"/>
      <c r="E6" s="7">
        <v>817904673</v>
      </c>
      <c r="F6" s="8">
        <v>593095847</v>
      </c>
      <c r="G6" s="8">
        <v>58376255</v>
      </c>
      <c r="H6" s="8">
        <v>63330823</v>
      </c>
      <c r="I6" s="8">
        <v>57390491</v>
      </c>
      <c r="J6" s="8">
        <v>179097569</v>
      </c>
      <c r="K6" s="8">
        <v>49302126</v>
      </c>
      <c r="L6" s="8">
        <v>49557598</v>
      </c>
      <c r="M6" s="8">
        <v>46809757</v>
      </c>
      <c r="N6" s="8">
        <v>145669481</v>
      </c>
      <c r="O6" s="8">
        <v>47303112</v>
      </c>
      <c r="P6" s="8">
        <v>44321607</v>
      </c>
      <c r="Q6" s="8">
        <v>45659636</v>
      </c>
      <c r="R6" s="8">
        <v>137284355</v>
      </c>
      <c r="S6" s="8">
        <v>45842826</v>
      </c>
      <c r="T6" s="8">
        <v>35991500</v>
      </c>
      <c r="U6" s="8">
        <v>39841953</v>
      </c>
      <c r="V6" s="8">
        <v>121676279</v>
      </c>
      <c r="W6" s="8">
        <v>583727684</v>
      </c>
      <c r="X6" s="8">
        <v>593095847</v>
      </c>
      <c r="Y6" s="8">
        <v>-9368163</v>
      </c>
      <c r="Z6" s="2">
        <v>-1.58</v>
      </c>
      <c r="AA6" s="6">
        <v>593095847</v>
      </c>
    </row>
    <row r="7" spans="1:27" ht="12.75">
      <c r="A7" s="25" t="s">
        <v>33</v>
      </c>
      <c r="B7" s="24"/>
      <c r="C7" s="6">
        <v>157680718</v>
      </c>
      <c r="D7" s="6"/>
      <c r="E7" s="7">
        <v>163292035</v>
      </c>
      <c r="F7" s="8">
        <v>158482229</v>
      </c>
      <c r="G7" s="8">
        <v>12996605</v>
      </c>
      <c r="H7" s="8">
        <v>15081341</v>
      </c>
      <c r="I7" s="8">
        <v>15525353</v>
      </c>
      <c r="J7" s="8">
        <v>43603299</v>
      </c>
      <c r="K7" s="8">
        <v>12664632</v>
      </c>
      <c r="L7" s="8">
        <v>12426856</v>
      </c>
      <c r="M7" s="8">
        <v>11539592</v>
      </c>
      <c r="N7" s="8">
        <v>36631080</v>
      </c>
      <c r="O7" s="8">
        <v>12500208</v>
      </c>
      <c r="P7" s="8">
        <v>12377487</v>
      </c>
      <c r="Q7" s="8">
        <v>12032303</v>
      </c>
      <c r="R7" s="8">
        <v>36909998</v>
      </c>
      <c r="S7" s="8">
        <v>15413090</v>
      </c>
      <c r="T7" s="8">
        <v>15526360</v>
      </c>
      <c r="U7" s="8">
        <v>4601505</v>
      </c>
      <c r="V7" s="8">
        <v>35540955</v>
      </c>
      <c r="W7" s="8">
        <v>152685332</v>
      </c>
      <c r="X7" s="8">
        <v>158482229</v>
      </c>
      <c r="Y7" s="8">
        <v>-5796897</v>
      </c>
      <c r="Z7" s="2">
        <v>-3.66</v>
      </c>
      <c r="AA7" s="6">
        <v>158482229</v>
      </c>
    </row>
    <row r="8" spans="1:27" ht="12.75">
      <c r="A8" s="25" t="s">
        <v>34</v>
      </c>
      <c r="B8" s="24"/>
      <c r="C8" s="6">
        <v>119390501</v>
      </c>
      <c r="D8" s="6"/>
      <c r="E8" s="7">
        <v>121066791</v>
      </c>
      <c r="F8" s="8">
        <v>122279622</v>
      </c>
      <c r="G8" s="8">
        <v>10242945</v>
      </c>
      <c r="H8" s="8">
        <v>10103613</v>
      </c>
      <c r="I8" s="8">
        <v>10164928</v>
      </c>
      <c r="J8" s="8">
        <v>30511486</v>
      </c>
      <c r="K8" s="8">
        <v>10124117</v>
      </c>
      <c r="L8" s="8">
        <v>10198519</v>
      </c>
      <c r="M8" s="8">
        <v>10149802</v>
      </c>
      <c r="N8" s="8">
        <v>30472438</v>
      </c>
      <c r="O8" s="8">
        <v>10133590</v>
      </c>
      <c r="P8" s="8">
        <v>10154405</v>
      </c>
      <c r="Q8" s="8">
        <v>10218772</v>
      </c>
      <c r="R8" s="8">
        <v>30506767</v>
      </c>
      <c r="S8" s="8">
        <v>10152130</v>
      </c>
      <c r="T8" s="8">
        <v>9950667</v>
      </c>
      <c r="U8" s="8">
        <v>10031557</v>
      </c>
      <c r="V8" s="8">
        <v>30134354</v>
      </c>
      <c r="W8" s="8">
        <v>121625045</v>
      </c>
      <c r="X8" s="8">
        <v>122279622</v>
      </c>
      <c r="Y8" s="8">
        <v>-654577</v>
      </c>
      <c r="Z8" s="2">
        <v>-0.54</v>
      </c>
      <c r="AA8" s="6">
        <v>122279622</v>
      </c>
    </row>
    <row r="9" spans="1:27" ht="12.75">
      <c r="A9" s="25" t="s">
        <v>35</v>
      </c>
      <c r="B9" s="24"/>
      <c r="C9" s="6">
        <v>97021509</v>
      </c>
      <c r="D9" s="6"/>
      <c r="E9" s="7">
        <v>97409523</v>
      </c>
      <c r="F9" s="8">
        <v>94000000</v>
      </c>
      <c r="G9" s="8">
        <v>8531333</v>
      </c>
      <c r="H9" s="8">
        <v>8493047</v>
      </c>
      <c r="I9" s="8">
        <v>8612752</v>
      </c>
      <c r="J9" s="8">
        <v>25637132</v>
      </c>
      <c r="K9" s="8">
        <v>4982051</v>
      </c>
      <c r="L9" s="8">
        <v>4735529</v>
      </c>
      <c r="M9" s="8">
        <v>8601976</v>
      </c>
      <c r="N9" s="8">
        <v>18319556</v>
      </c>
      <c r="O9" s="8">
        <v>8617295</v>
      </c>
      <c r="P9" s="8">
        <v>8654730</v>
      </c>
      <c r="Q9" s="8">
        <v>8614159</v>
      </c>
      <c r="R9" s="8">
        <v>25886184</v>
      </c>
      <c r="S9" s="8">
        <v>8663753</v>
      </c>
      <c r="T9" s="8">
        <v>8547678</v>
      </c>
      <c r="U9" s="8">
        <v>8626566</v>
      </c>
      <c r="V9" s="8">
        <v>25837997</v>
      </c>
      <c r="W9" s="8">
        <v>95680869</v>
      </c>
      <c r="X9" s="8">
        <v>94000000</v>
      </c>
      <c r="Y9" s="8">
        <v>1680869</v>
      </c>
      <c r="Z9" s="2">
        <v>1.79</v>
      </c>
      <c r="AA9" s="6">
        <v>94000000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27207094</v>
      </c>
      <c r="D11" s="6"/>
      <c r="E11" s="7">
        <v>8624065</v>
      </c>
      <c r="F11" s="8">
        <v>8121749</v>
      </c>
      <c r="G11" s="8">
        <v>675900</v>
      </c>
      <c r="H11" s="8">
        <v>656542</v>
      </c>
      <c r="I11" s="8">
        <v>598316</v>
      </c>
      <c r="J11" s="8">
        <v>1930758</v>
      </c>
      <c r="K11" s="8">
        <v>676138</v>
      </c>
      <c r="L11" s="8">
        <v>682202</v>
      </c>
      <c r="M11" s="8">
        <v>695489</v>
      </c>
      <c r="N11" s="8">
        <v>2053829</v>
      </c>
      <c r="O11" s="8">
        <v>606863</v>
      </c>
      <c r="P11" s="8">
        <v>806053</v>
      </c>
      <c r="Q11" s="8">
        <v>634108</v>
      </c>
      <c r="R11" s="8">
        <v>2047024</v>
      </c>
      <c r="S11" s="8">
        <v>597187</v>
      </c>
      <c r="T11" s="8">
        <v>595579</v>
      </c>
      <c r="U11" s="8">
        <v>588888</v>
      </c>
      <c r="V11" s="8">
        <v>1781654</v>
      </c>
      <c r="W11" s="8">
        <v>7813265</v>
      </c>
      <c r="X11" s="8">
        <v>8121749</v>
      </c>
      <c r="Y11" s="8">
        <v>-308484</v>
      </c>
      <c r="Z11" s="2">
        <v>-3.8</v>
      </c>
      <c r="AA11" s="6">
        <v>8121749</v>
      </c>
    </row>
    <row r="12" spans="1:27" ht="12.75">
      <c r="A12" s="25" t="s">
        <v>37</v>
      </c>
      <c r="B12" s="29"/>
      <c r="C12" s="6">
        <v>4892532</v>
      </c>
      <c r="D12" s="6"/>
      <c r="E12" s="7">
        <v>4040869</v>
      </c>
      <c r="F12" s="8">
        <v>2355625</v>
      </c>
      <c r="G12" s="8">
        <v>83592</v>
      </c>
      <c r="H12" s="8">
        <v>207356</v>
      </c>
      <c r="I12" s="8">
        <v>257088</v>
      </c>
      <c r="J12" s="8">
        <v>548036</v>
      </c>
      <c r="K12" s="8">
        <v>128805</v>
      </c>
      <c r="L12" s="8">
        <v>51153</v>
      </c>
      <c r="M12" s="8">
        <v>140742</v>
      </c>
      <c r="N12" s="8">
        <v>320700</v>
      </c>
      <c r="O12" s="8">
        <v>309078</v>
      </c>
      <c r="P12" s="8">
        <v>208782</v>
      </c>
      <c r="Q12" s="8">
        <v>251375</v>
      </c>
      <c r="R12" s="8">
        <v>769235</v>
      </c>
      <c r="S12" s="8">
        <v>159</v>
      </c>
      <c r="T12" s="8">
        <v>158</v>
      </c>
      <c r="U12" s="8">
        <v>905593</v>
      </c>
      <c r="V12" s="8">
        <v>905910</v>
      </c>
      <c r="W12" s="8">
        <v>2543881</v>
      </c>
      <c r="X12" s="8">
        <v>2355625</v>
      </c>
      <c r="Y12" s="8">
        <v>188256</v>
      </c>
      <c r="Z12" s="2">
        <v>7.99</v>
      </c>
      <c r="AA12" s="6">
        <v>2355625</v>
      </c>
    </row>
    <row r="13" spans="1:27" ht="12.75">
      <c r="A13" s="23" t="s">
        <v>38</v>
      </c>
      <c r="B13" s="29"/>
      <c r="C13" s="6">
        <v>8014550</v>
      </c>
      <c r="D13" s="6"/>
      <c r="E13" s="7">
        <v>9779921</v>
      </c>
      <c r="F13" s="8">
        <v>6023534</v>
      </c>
      <c r="G13" s="8">
        <v>770213</v>
      </c>
      <c r="H13" s="8">
        <v>-15117025</v>
      </c>
      <c r="I13" s="8">
        <v>-1485228</v>
      </c>
      <c r="J13" s="8">
        <v>-15832040</v>
      </c>
      <c r="K13" s="8">
        <v>507435</v>
      </c>
      <c r="L13" s="8">
        <v>325650</v>
      </c>
      <c r="M13" s="8">
        <v>512667</v>
      </c>
      <c r="N13" s="8">
        <v>1345752</v>
      </c>
      <c r="O13" s="8">
        <v>426735</v>
      </c>
      <c r="P13" s="8">
        <v>17957475</v>
      </c>
      <c r="Q13" s="8">
        <v>467131</v>
      </c>
      <c r="R13" s="8">
        <v>18851341</v>
      </c>
      <c r="S13" s="8">
        <v>457085</v>
      </c>
      <c r="T13" s="8">
        <v>480455</v>
      </c>
      <c r="U13" s="8">
        <v>451387</v>
      </c>
      <c r="V13" s="8">
        <v>1388927</v>
      </c>
      <c r="W13" s="8">
        <v>5753980</v>
      </c>
      <c r="X13" s="8">
        <v>6023534</v>
      </c>
      <c r="Y13" s="8">
        <v>-269554</v>
      </c>
      <c r="Z13" s="2">
        <v>-4.48</v>
      </c>
      <c r="AA13" s="6">
        <v>6023534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8651902</v>
      </c>
      <c r="D15" s="6"/>
      <c r="E15" s="7">
        <v>8094823</v>
      </c>
      <c r="F15" s="8">
        <v>12137896</v>
      </c>
      <c r="G15" s="8">
        <v>89311</v>
      </c>
      <c r="H15" s="8">
        <v>760731</v>
      </c>
      <c r="I15" s="8">
        <v>492728</v>
      </c>
      <c r="J15" s="8">
        <v>1342770</v>
      </c>
      <c r="K15" s="8">
        <v>1825129</v>
      </c>
      <c r="L15" s="8">
        <v>1827970</v>
      </c>
      <c r="M15" s="8">
        <v>1264742</v>
      </c>
      <c r="N15" s="8">
        <v>4917841</v>
      </c>
      <c r="O15" s="8">
        <v>838888</v>
      </c>
      <c r="P15" s="8">
        <v>1022444</v>
      </c>
      <c r="Q15" s="8">
        <v>840148</v>
      </c>
      <c r="R15" s="8">
        <v>2701480</v>
      </c>
      <c r="S15" s="8">
        <v>4450</v>
      </c>
      <c r="T15" s="8">
        <v>-2921</v>
      </c>
      <c r="U15" s="8">
        <v>12254</v>
      </c>
      <c r="V15" s="8">
        <v>13783</v>
      </c>
      <c r="W15" s="8">
        <v>8975874</v>
      </c>
      <c r="X15" s="8">
        <v>12137896</v>
      </c>
      <c r="Y15" s="8">
        <v>-3162022</v>
      </c>
      <c r="Z15" s="2">
        <v>-26.05</v>
      </c>
      <c r="AA15" s="6">
        <v>12137896</v>
      </c>
    </row>
    <row r="16" spans="1:27" ht="12.75">
      <c r="A16" s="23" t="s">
        <v>41</v>
      </c>
      <c r="B16" s="29"/>
      <c r="C16" s="6">
        <v>33882</v>
      </c>
      <c r="D16" s="6"/>
      <c r="E16" s="7">
        <v>37300</v>
      </c>
      <c r="F16" s="8">
        <v>35999</v>
      </c>
      <c r="G16" s="8">
        <v>3180</v>
      </c>
      <c r="H16" s="8">
        <v>2155</v>
      </c>
      <c r="I16" s="8">
        <v>2003</v>
      </c>
      <c r="J16" s="8">
        <v>7338</v>
      </c>
      <c r="K16" s="8">
        <v>2850</v>
      </c>
      <c r="L16" s="8">
        <v>2503</v>
      </c>
      <c r="M16" s="8">
        <v>3024</v>
      </c>
      <c r="N16" s="8">
        <v>8377</v>
      </c>
      <c r="O16" s="8">
        <v>2329</v>
      </c>
      <c r="P16" s="8">
        <v>1605</v>
      </c>
      <c r="Q16" s="8">
        <v>2078</v>
      </c>
      <c r="R16" s="8">
        <v>6012</v>
      </c>
      <c r="S16" s="8">
        <v>1257</v>
      </c>
      <c r="T16" s="8">
        <v>1257</v>
      </c>
      <c r="U16" s="8">
        <v>2825</v>
      </c>
      <c r="V16" s="8">
        <v>5339</v>
      </c>
      <c r="W16" s="8">
        <v>27066</v>
      </c>
      <c r="X16" s="8">
        <v>35999</v>
      </c>
      <c r="Y16" s="8">
        <v>-8933</v>
      </c>
      <c r="Z16" s="2">
        <v>-24.81</v>
      </c>
      <c r="AA16" s="6">
        <v>35999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384990911</v>
      </c>
      <c r="D18" s="6"/>
      <c r="E18" s="7">
        <v>380142000</v>
      </c>
      <c r="F18" s="8">
        <v>497818777</v>
      </c>
      <c r="G18" s="8">
        <v>155702500</v>
      </c>
      <c r="H18" s="8">
        <v>691839</v>
      </c>
      <c r="I18" s="8">
        <v>4266266</v>
      </c>
      <c r="J18" s="8">
        <v>160660605</v>
      </c>
      <c r="K18" s="8">
        <v>11293633</v>
      </c>
      <c r="L18" s="8">
        <v>8042232</v>
      </c>
      <c r="M18" s="8">
        <v>66704</v>
      </c>
      <c r="N18" s="8">
        <v>19402569</v>
      </c>
      <c r="O18" s="8">
        <v>136126631</v>
      </c>
      <c r="P18" s="8">
        <v>17536718</v>
      </c>
      <c r="Q18" s="8">
        <v>109180595</v>
      </c>
      <c r="R18" s="8">
        <v>262843944</v>
      </c>
      <c r="S18" s="8">
        <v>11785906</v>
      </c>
      <c r="T18" s="8">
        <v>19210280</v>
      </c>
      <c r="U18" s="8">
        <v>5603564</v>
      </c>
      <c r="V18" s="8">
        <v>36599750</v>
      </c>
      <c r="W18" s="8">
        <v>479506868</v>
      </c>
      <c r="X18" s="8">
        <v>497818777</v>
      </c>
      <c r="Y18" s="8">
        <v>-18311909</v>
      </c>
      <c r="Z18" s="2">
        <v>-3.68</v>
      </c>
      <c r="AA18" s="6">
        <v>497818777</v>
      </c>
    </row>
    <row r="19" spans="1:27" ht="12.75">
      <c r="A19" s="23" t="s">
        <v>44</v>
      </c>
      <c r="B19" s="29"/>
      <c r="C19" s="6">
        <v>8948320</v>
      </c>
      <c r="D19" s="6"/>
      <c r="E19" s="7">
        <v>24363906</v>
      </c>
      <c r="F19" s="26">
        <v>27976132</v>
      </c>
      <c r="G19" s="26">
        <v>856294</v>
      </c>
      <c r="H19" s="26">
        <v>1061566</v>
      </c>
      <c r="I19" s="26">
        <v>839118</v>
      </c>
      <c r="J19" s="26">
        <v>2756978</v>
      </c>
      <c r="K19" s="26">
        <v>1086429</v>
      </c>
      <c r="L19" s="26">
        <v>-1166892</v>
      </c>
      <c r="M19" s="26">
        <v>527015</v>
      </c>
      <c r="N19" s="26">
        <v>446552</v>
      </c>
      <c r="O19" s="26">
        <v>615603</v>
      </c>
      <c r="P19" s="26">
        <v>1327004</v>
      </c>
      <c r="Q19" s="26">
        <v>442730</v>
      </c>
      <c r="R19" s="26">
        <v>2385337</v>
      </c>
      <c r="S19" s="26">
        <v>49866</v>
      </c>
      <c r="T19" s="26">
        <v>219264</v>
      </c>
      <c r="U19" s="26">
        <v>261254</v>
      </c>
      <c r="V19" s="26">
        <v>530384</v>
      </c>
      <c r="W19" s="26">
        <v>6119251</v>
      </c>
      <c r="X19" s="26">
        <v>27976132</v>
      </c>
      <c r="Y19" s="26">
        <v>-21856881</v>
      </c>
      <c r="Z19" s="27">
        <v>-78.13</v>
      </c>
      <c r="AA19" s="28">
        <v>27976132</v>
      </c>
    </row>
    <row r="20" spans="1:27" ht="12.75">
      <c r="A20" s="23" t="s">
        <v>45</v>
      </c>
      <c r="B20" s="29"/>
      <c r="C20" s="6">
        <v>16313964</v>
      </c>
      <c r="D20" s="6"/>
      <c r="E20" s="7">
        <v>2332000</v>
      </c>
      <c r="F20" s="8"/>
      <c r="G20" s="8">
        <v>150261</v>
      </c>
      <c r="H20" s="8">
        <v>3286783</v>
      </c>
      <c r="I20" s="30"/>
      <c r="J20" s="8">
        <v>3437044</v>
      </c>
      <c r="K20" s="8">
        <v>285217</v>
      </c>
      <c r="L20" s="8">
        <v>991304</v>
      </c>
      <c r="M20" s="8">
        <v>391</v>
      </c>
      <c r="N20" s="8">
        <v>1276912</v>
      </c>
      <c r="O20" s="8">
        <v>-150652</v>
      </c>
      <c r="P20" s="30">
        <v>1503125</v>
      </c>
      <c r="Q20" s="8">
        <v>504348</v>
      </c>
      <c r="R20" s="8">
        <v>1856821</v>
      </c>
      <c r="S20" s="8"/>
      <c r="T20" s="8"/>
      <c r="U20" s="8">
        <v>957</v>
      </c>
      <c r="V20" s="8">
        <v>957</v>
      </c>
      <c r="W20" s="30">
        <v>6571734</v>
      </c>
      <c r="X20" s="8"/>
      <c r="Y20" s="8">
        <v>6571734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1767657874</v>
      </c>
      <c r="D21" s="33">
        <f t="shared" si="0"/>
        <v>0</v>
      </c>
      <c r="E21" s="34">
        <f t="shared" si="0"/>
        <v>1978515125</v>
      </c>
      <c r="F21" s="35">
        <f t="shared" si="0"/>
        <v>1913465938</v>
      </c>
      <c r="G21" s="35">
        <f t="shared" si="0"/>
        <v>289972078</v>
      </c>
      <c r="H21" s="35">
        <f t="shared" si="0"/>
        <v>120407664</v>
      </c>
      <c r="I21" s="35">
        <f t="shared" si="0"/>
        <v>129753267</v>
      </c>
      <c r="J21" s="35">
        <f t="shared" si="0"/>
        <v>540133009</v>
      </c>
      <c r="K21" s="35">
        <f t="shared" si="0"/>
        <v>125149462</v>
      </c>
      <c r="L21" s="35">
        <f t="shared" si="0"/>
        <v>119482262</v>
      </c>
      <c r="M21" s="35">
        <f t="shared" si="0"/>
        <v>112438600</v>
      </c>
      <c r="N21" s="35">
        <f t="shared" si="0"/>
        <v>357070324</v>
      </c>
      <c r="O21" s="35">
        <f t="shared" si="0"/>
        <v>247745265</v>
      </c>
      <c r="P21" s="35">
        <f t="shared" si="0"/>
        <v>148294371</v>
      </c>
      <c r="Q21" s="35">
        <f t="shared" si="0"/>
        <v>221573206</v>
      </c>
      <c r="R21" s="35">
        <f t="shared" si="0"/>
        <v>617612842</v>
      </c>
      <c r="S21" s="35">
        <f t="shared" si="0"/>
        <v>125479835</v>
      </c>
      <c r="T21" s="35">
        <f t="shared" si="0"/>
        <v>123033209</v>
      </c>
      <c r="U21" s="35">
        <f t="shared" si="0"/>
        <v>103441127</v>
      </c>
      <c r="V21" s="35">
        <f t="shared" si="0"/>
        <v>351954171</v>
      </c>
      <c r="W21" s="35">
        <f t="shared" si="0"/>
        <v>1866770346</v>
      </c>
      <c r="X21" s="35">
        <f t="shared" si="0"/>
        <v>1913465938</v>
      </c>
      <c r="Y21" s="35">
        <f t="shared" si="0"/>
        <v>-46695592</v>
      </c>
      <c r="Z21" s="36">
        <f>+IF(X21&lt;&gt;0,+(Y21/X21)*100,0)</f>
        <v>-2.440367036206944</v>
      </c>
      <c r="AA21" s="33">
        <f>SUM(AA5:AA20)</f>
        <v>1913465938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574670812</v>
      </c>
      <c r="D24" s="6"/>
      <c r="E24" s="7">
        <v>600528152</v>
      </c>
      <c r="F24" s="8">
        <v>584197963</v>
      </c>
      <c r="G24" s="8">
        <v>50740747</v>
      </c>
      <c r="H24" s="8">
        <v>60044167</v>
      </c>
      <c r="I24" s="8">
        <v>47027006</v>
      </c>
      <c r="J24" s="8">
        <v>157811920</v>
      </c>
      <c r="K24" s="8">
        <v>44436890</v>
      </c>
      <c r="L24" s="8">
        <v>53988865</v>
      </c>
      <c r="M24" s="8">
        <v>39770673</v>
      </c>
      <c r="N24" s="8">
        <v>138196428</v>
      </c>
      <c r="O24" s="8">
        <v>42398678</v>
      </c>
      <c r="P24" s="8">
        <v>42207281</v>
      </c>
      <c r="Q24" s="8">
        <v>42365262</v>
      </c>
      <c r="R24" s="8">
        <v>126971221</v>
      </c>
      <c r="S24" s="8">
        <v>40938629</v>
      </c>
      <c r="T24" s="8">
        <v>44162578</v>
      </c>
      <c r="U24" s="8">
        <v>45485151</v>
      </c>
      <c r="V24" s="8">
        <v>130586358</v>
      </c>
      <c r="W24" s="8">
        <v>553565927</v>
      </c>
      <c r="X24" s="8">
        <v>584197963</v>
      </c>
      <c r="Y24" s="8">
        <v>-30632036</v>
      </c>
      <c r="Z24" s="2">
        <v>-5.24</v>
      </c>
      <c r="AA24" s="6">
        <v>584197963</v>
      </c>
    </row>
    <row r="25" spans="1:27" ht="12.75">
      <c r="A25" s="25" t="s">
        <v>49</v>
      </c>
      <c r="B25" s="24"/>
      <c r="C25" s="6">
        <v>21967407</v>
      </c>
      <c r="D25" s="6"/>
      <c r="E25" s="7">
        <v>24195633</v>
      </c>
      <c r="F25" s="8">
        <v>24195633</v>
      </c>
      <c r="G25" s="8">
        <v>1843927</v>
      </c>
      <c r="H25" s="8">
        <v>1888800</v>
      </c>
      <c r="I25" s="8">
        <v>2039706</v>
      </c>
      <c r="J25" s="8">
        <v>5772433</v>
      </c>
      <c r="K25" s="8">
        <v>2062236</v>
      </c>
      <c r="L25" s="8">
        <v>2041097</v>
      </c>
      <c r="M25" s="8">
        <v>2041095</v>
      </c>
      <c r="N25" s="8">
        <v>6144428</v>
      </c>
      <c r="O25" s="8">
        <v>2034350</v>
      </c>
      <c r="P25" s="8">
        <v>2054997</v>
      </c>
      <c r="Q25" s="8">
        <v>2039647</v>
      </c>
      <c r="R25" s="8">
        <v>6128994</v>
      </c>
      <c r="S25" s="8">
        <v>2031890</v>
      </c>
      <c r="T25" s="8">
        <v>1862558</v>
      </c>
      <c r="U25" s="8">
        <v>1175725</v>
      </c>
      <c r="V25" s="8">
        <v>5070173</v>
      </c>
      <c r="W25" s="8">
        <v>23116028</v>
      </c>
      <c r="X25" s="8">
        <v>24195633</v>
      </c>
      <c r="Y25" s="8">
        <v>-1079605</v>
      </c>
      <c r="Z25" s="2">
        <v>-4.46</v>
      </c>
      <c r="AA25" s="6">
        <v>24195633</v>
      </c>
    </row>
    <row r="26" spans="1:27" ht="12.75">
      <c r="A26" s="25" t="s">
        <v>50</v>
      </c>
      <c r="B26" s="24"/>
      <c r="C26" s="6">
        <v>91774278</v>
      </c>
      <c r="D26" s="6"/>
      <c r="E26" s="7">
        <v>174245110</v>
      </c>
      <c r="F26" s="8">
        <v>175806907</v>
      </c>
      <c r="G26" s="8">
        <v>4924675</v>
      </c>
      <c r="H26" s="8">
        <v>23580121</v>
      </c>
      <c r="I26" s="8">
        <v>3073688</v>
      </c>
      <c r="J26" s="8">
        <v>31578484</v>
      </c>
      <c r="K26" s="8">
        <v>4812179</v>
      </c>
      <c r="L26" s="8">
        <v>2839181</v>
      </c>
      <c r="M26" s="8">
        <v>1035564</v>
      </c>
      <c r="N26" s="8">
        <v>8686924</v>
      </c>
      <c r="O26" s="8">
        <v>1744890</v>
      </c>
      <c r="P26" s="8">
        <v>24415160</v>
      </c>
      <c r="Q26" s="8">
        <v>68166096</v>
      </c>
      <c r="R26" s="8">
        <v>94326146</v>
      </c>
      <c r="S26" s="8"/>
      <c r="T26" s="8"/>
      <c r="U26" s="8">
        <v>3593691</v>
      </c>
      <c r="V26" s="8">
        <v>3593691</v>
      </c>
      <c r="W26" s="8">
        <v>138185245</v>
      </c>
      <c r="X26" s="8">
        <v>175806907</v>
      </c>
      <c r="Y26" s="8">
        <v>-37621662</v>
      </c>
      <c r="Z26" s="2">
        <v>-21.4</v>
      </c>
      <c r="AA26" s="6">
        <v>175806907</v>
      </c>
    </row>
    <row r="27" spans="1:27" ht="12.75">
      <c r="A27" s="25" t="s">
        <v>51</v>
      </c>
      <c r="B27" s="24"/>
      <c r="C27" s="6">
        <v>369427700</v>
      </c>
      <c r="D27" s="6"/>
      <c r="E27" s="7">
        <v>491981910</v>
      </c>
      <c r="F27" s="8">
        <v>395230081</v>
      </c>
      <c r="G27" s="8"/>
      <c r="H27" s="8"/>
      <c r="I27" s="8"/>
      <c r="J27" s="8"/>
      <c r="K27" s="8"/>
      <c r="L27" s="8"/>
      <c r="M27" s="8">
        <v>153642489</v>
      </c>
      <c r="N27" s="8">
        <v>153642489</v>
      </c>
      <c r="O27" s="8">
        <v>45572672</v>
      </c>
      <c r="P27" s="8">
        <v>26790634</v>
      </c>
      <c r="Q27" s="8">
        <v>28350095</v>
      </c>
      <c r="R27" s="8">
        <v>100713401</v>
      </c>
      <c r="S27" s="8"/>
      <c r="T27" s="8">
        <v>56654580</v>
      </c>
      <c r="U27" s="8">
        <v>27875253</v>
      </c>
      <c r="V27" s="8">
        <v>84529833</v>
      </c>
      <c r="W27" s="8">
        <v>338885723</v>
      </c>
      <c r="X27" s="8">
        <v>395230081</v>
      </c>
      <c r="Y27" s="8">
        <v>-56344358</v>
      </c>
      <c r="Z27" s="2">
        <v>-14.26</v>
      </c>
      <c r="AA27" s="6">
        <v>395230081</v>
      </c>
    </row>
    <row r="28" spans="1:27" ht="12.75">
      <c r="A28" s="25" t="s">
        <v>52</v>
      </c>
      <c r="B28" s="24"/>
      <c r="C28" s="6">
        <v>37436293</v>
      </c>
      <c r="D28" s="6"/>
      <c r="E28" s="7">
        <v>7000000</v>
      </c>
      <c r="F28" s="8">
        <v>14500000</v>
      </c>
      <c r="G28" s="8"/>
      <c r="H28" s="8">
        <v>1786583</v>
      </c>
      <c r="I28" s="8">
        <v>5664</v>
      </c>
      <c r="J28" s="8">
        <v>1792247</v>
      </c>
      <c r="K28" s="8">
        <v>1459806</v>
      </c>
      <c r="L28" s="8">
        <v>280083</v>
      </c>
      <c r="M28" s="8">
        <v>1043</v>
      </c>
      <c r="N28" s="8">
        <v>1740932</v>
      </c>
      <c r="O28" s="8">
        <v>11815</v>
      </c>
      <c r="P28" s="8">
        <v>1603894</v>
      </c>
      <c r="Q28" s="8">
        <v>10502</v>
      </c>
      <c r="R28" s="8">
        <v>1626211</v>
      </c>
      <c r="S28" s="8"/>
      <c r="T28" s="8">
        <v>432</v>
      </c>
      <c r="U28" s="8">
        <v>2414141</v>
      </c>
      <c r="V28" s="8">
        <v>2414573</v>
      </c>
      <c r="W28" s="8">
        <v>7573963</v>
      </c>
      <c r="X28" s="8">
        <v>14500000</v>
      </c>
      <c r="Y28" s="8">
        <v>-6926037</v>
      </c>
      <c r="Z28" s="2">
        <v>-47.77</v>
      </c>
      <c r="AA28" s="6">
        <v>14500000</v>
      </c>
    </row>
    <row r="29" spans="1:27" ht="12.75">
      <c r="A29" s="25" t="s">
        <v>53</v>
      </c>
      <c r="B29" s="24"/>
      <c r="C29" s="6">
        <v>423037391</v>
      </c>
      <c r="D29" s="6"/>
      <c r="E29" s="7">
        <v>596993229</v>
      </c>
      <c r="F29" s="8">
        <v>475682825</v>
      </c>
      <c r="G29" s="8">
        <v>-258042</v>
      </c>
      <c r="H29" s="8">
        <v>55756198</v>
      </c>
      <c r="I29" s="8">
        <v>258042</v>
      </c>
      <c r="J29" s="8">
        <v>55756198</v>
      </c>
      <c r="K29" s="8">
        <v>79475772</v>
      </c>
      <c r="L29" s="8">
        <v>31632685</v>
      </c>
      <c r="M29" s="8">
        <v>31953002</v>
      </c>
      <c r="N29" s="8">
        <v>143061459</v>
      </c>
      <c r="O29" s="8">
        <v>1714179</v>
      </c>
      <c r="P29" s="8">
        <v>31780608</v>
      </c>
      <c r="Q29" s="8">
        <v>56760081</v>
      </c>
      <c r="R29" s="8">
        <v>90254868</v>
      </c>
      <c r="S29" s="8">
        <v>30352583</v>
      </c>
      <c r="T29" s="8">
        <v>23574948</v>
      </c>
      <c r="U29" s="8">
        <v>70129737</v>
      </c>
      <c r="V29" s="8">
        <v>124057268</v>
      </c>
      <c r="W29" s="8">
        <v>413129793</v>
      </c>
      <c r="X29" s="8">
        <v>475682825</v>
      </c>
      <c r="Y29" s="8">
        <v>-62553032</v>
      </c>
      <c r="Z29" s="2">
        <v>-13.15</v>
      </c>
      <c r="AA29" s="6">
        <v>475682825</v>
      </c>
    </row>
    <row r="30" spans="1:27" ht="12.75">
      <c r="A30" s="25" t="s">
        <v>54</v>
      </c>
      <c r="B30" s="24"/>
      <c r="C30" s="6">
        <v>103199789</v>
      </c>
      <c r="D30" s="6"/>
      <c r="E30" s="7">
        <v>97133535</v>
      </c>
      <c r="F30" s="8">
        <v>132646027</v>
      </c>
      <c r="G30" s="8">
        <v>433290</v>
      </c>
      <c r="H30" s="8">
        <v>11283978</v>
      </c>
      <c r="I30" s="8">
        <v>9440457</v>
      </c>
      <c r="J30" s="8">
        <v>21157725</v>
      </c>
      <c r="K30" s="8">
        <v>18509173</v>
      </c>
      <c r="L30" s="8">
        <v>10357875</v>
      </c>
      <c r="M30" s="8">
        <v>10039217</v>
      </c>
      <c r="N30" s="8">
        <v>38906265</v>
      </c>
      <c r="O30" s="8">
        <v>9708850</v>
      </c>
      <c r="P30" s="8">
        <v>10192558</v>
      </c>
      <c r="Q30" s="8">
        <v>12658242</v>
      </c>
      <c r="R30" s="8">
        <v>32559650</v>
      </c>
      <c r="S30" s="8">
        <v>446420</v>
      </c>
      <c r="T30" s="8">
        <v>9941204</v>
      </c>
      <c r="U30" s="8">
        <v>22460025</v>
      </c>
      <c r="V30" s="8">
        <v>32847649</v>
      </c>
      <c r="W30" s="8">
        <v>125471289</v>
      </c>
      <c r="X30" s="8">
        <v>132646027</v>
      </c>
      <c r="Y30" s="8">
        <v>-7174738</v>
      </c>
      <c r="Z30" s="2">
        <v>-5.41</v>
      </c>
      <c r="AA30" s="6">
        <v>132646027</v>
      </c>
    </row>
    <row r="31" spans="1:27" ht="12.75">
      <c r="A31" s="25" t="s">
        <v>55</v>
      </c>
      <c r="B31" s="24"/>
      <c r="C31" s="6">
        <v>216051429</v>
      </c>
      <c r="D31" s="6"/>
      <c r="E31" s="7">
        <v>229707184</v>
      </c>
      <c r="F31" s="8">
        <v>374986980</v>
      </c>
      <c r="G31" s="8">
        <v>2924943</v>
      </c>
      <c r="H31" s="8">
        <v>21509228</v>
      </c>
      <c r="I31" s="8">
        <v>14212187</v>
      </c>
      <c r="J31" s="8">
        <v>38646358</v>
      </c>
      <c r="K31" s="8">
        <v>32276310</v>
      </c>
      <c r="L31" s="8">
        <v>20620034</v>
      </c>
      <c r="M31" s="8">
        <v>42311453</v>
      </c>
      <c r="N31" s="8">
        <v>95207797</v>
      </c>
      <c r="O31" s="8">
        <v>19254027</v>
      </c>
      <c r="P31" s="8">
        <v>26230261</v>
      </c>
      <c r="Q31" s="8">
        <v>44576382</v>
      </c>
      <c r="R31" s="8">
        <v>90060670</v>
      </c>
      <c r="S31" s="8">
        <v>14910805</v>
      </c>
      <c r="T31" s="8">
        <v>12213064</v>
      </c>
      <c r="U31" s="8">
        <v>55475537</v>
      </c>
      <c r="V31" s="8">
        <v>82599406</v>
      </c>
      <c r="W31" s="8">
        <v>306514231</v>
      </c>
      <c r="X31" s="8">
        <v>374986980</v>
      </c>
      <c r="Y31" s="8">
        <v>-68472749</v>
      </c>
      <c r="Z31" s="2">
        <v>-18.26</v>
      </c>
      <c r="AA31" s="6">
        <v>374986980</v>
      </c>
    </row>
    <row r="32" spans="1:27" ht="12.75">
      <c r="A32" s="25" t="s">
        <v>43</v>
      </c>
      <c r="B32" s="24"/>
      <c r="C32" s="6">
        <v>855114</v>
      </c>
      <c r="D32" s="6"/>
      <c r="E32" s="7">
        <v>1416860</v>
      </c>
      <c r="F32" s="8">
        <v>13427456</v>
      </c>
      <c r="G32" s="8">
        <v>46304</v>
      </c>
      <c r="H32" s="8">
        <v>100008</v>
      </c>
      <c r="I32" s="8">
        <v>2232</v>
      </c>
      <c r="J32" s="8">
        <v>148544</v>
      </c>
      <c r="K32" s="8">
        <v>60976</v>
      </c>
      <c r="L32" s="8">
        <v>13528</v>
      </c>
      <c r="M32" s="8">
        <v>24636</v>
      </c>
      <c r="N32" s="8">
        <v>99140</v>
      </c>
      <c r="O32" s="8">
        <v>28342</v>
      </c>
      <c r="P32" s="8">
        <v>675343</v>
      </c>
      <c r="Q32" s="8">
        <v>56445</v>
      </c>
      <c r="R32" s="8">
        <v>760130</v>
      </c>
      <c r="S32" s="8"/>
      <c r="T32" s="8">
        <v>-650480</v>
      </c>
      <c r="U32" s="8">
        <v>46231</v>
      </c>
      <c r="V32" s="8">
        <v>-604249</v>
      </c>
      <c r="W32" s="8">
        <v>403565</v>
      </c>
      <c r="X32" s="8">
        <v>13427456</v>
      </c>
      <c r="Y32" s="8">
        <v>-13023891</v>
      </c>
      <c r="Z32" s="2">
        <v>-96.99</v>
      </c>
      <c r="AA32" s="6">
        <v>13427456</v>
      </c>
    </row>
    <row r="33" spans="1:27" ht="12.75">
      <c r="A33" s="25" t="s">
        <v>56</v>
      </c>
      <c r="B33" s="24"/>
      <c r="C33" s="6">
        <v>340278195</v>
      </c>
      <c r="D33" s="6"/>
      <c r="E33" s="7">
        <v>209433748</v>
      </c>
      <c r="F33" s="8">
        <v>238245804</v>
      </c>
      <c r="G33" s="8">
        <v>18211430</v>
      </c>
      <c r="H33" s="8">
        <v>23922139</v>
      </c>
      <c r="I33" s="8">
        <v>19726484</v>
      </c>
      <c r="J33" s="8">
        <v>61860053</v>
      </c>
      <c r="K33" s="8">
        <v>20063645</v>
      </c>
      <c r="L33" s="8">
        <v>15738531</v>
      </c>
      <c r="M33" s="8">
        <v>14973111</v>
      </c>
      <c r="N33" s="8">
        <v>50775287</v>
      </c>
      <c r="O33" s="8">
        <v>19974214</v>
      </c>
      <c r="P33" s="8">
        <v>19812531</v>
      </c>
      <c r="Q33" s="8">
        <v>17447206</v>
      </c>
      <c r="R33" s="8">
        <v>57233951</v>
      </c>
      <c r="S33" s="8">
        <v>10731240</v>
      </c>
      <c r="T33" s="8">
        <v>13388867</v>
      </c>
      <c r="U33" s="8">
        <v>32370610</v>
      </c>
      <c r="V33" s="8">
        <v>56490717</v>
      </c>
      <c r="W33" s="8">
        <v>226360008</v>
      </c>
      <c r="X33" s="8">
        <v>238245804</v>
      </c>
      <c r="Y33" s="8">
        <v>-11885796</v>
      </c>
      <c r="Z33" s="2">
        <v>-4.99</v>
      </c>
      <c r="AA33" s="6">
        <v>238245804</v>
      </c>
    </row>
    <row r="34" spans="1:27" ht="12.75">
      <c r="A34" s="23" t="s">
        <v>57</v>
      </c>
      <c r="B34" s="29"/>
      <c r="C34" s="6">
        <v>24331492</v>
      </c>
      <c r="D34" s="6"/>
      <c r="E34" s="7">
        <v>1000</v>
      </c>
      <c r="F34" s="8">
        <v>1000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536</v>
      </c>
      <c r="V34" s="8">
        <v>536</v>
      </c>
      <c r="W34" s="8">
        <v>536</v>
      </c>
      <c r="X34" s="8">
        <v>1000</v>
      </c>
      <c r="Y34" s="8">
        <v>-464</v>
      </c>
      <c r="Z34" s="2">
        <v>-46.4</v>
      </c>
      <c r="AA34" s="6">
        <v>1000</v>
      </c>
    </row>
    <row r="35" spans="1:27" ht="12.75">
      <c r="A35" s="40" t="s">
        <v>58</v>
      </c>
      <c r="B35" s="32"/>
      <c r="C35" s="33">
        <f aca="true" t="shared" si="1" ref="C35:Y35">SUM(C24:C34)</f>
        <v>2203029900</v>
      </c>
      <c r="D35" s="33">
        <f>SUM(D24:D34)</f>
        <v>0</v>
      </c>
      <c r="E35" s="34">
        <f t="shared" si="1"/>
        <v>2432636361</v>
      </c>
      <c r="F35" s="35">
        <f t="shared" si="1"/>
        <v>2428920676</v>
      </c>
      <c r="G35" s="35">
        <f t="shared" si="1"/>
        <v>78867274</v>
      </c>
      <c r="H35" s="35">
        <f t="shared" si="1"/>
        <v>199871222</v>
      </c>
      <c r="I35" s="35">
        <f t="shared" si="1"/>
        <v>95785466</v>
      </c>
      <c r="J35" s="35">
        <f t="shared" si="1"/>
        <v>374523962</v>
      </c>
      <c r="K35" s="35">
        <f t="shared" si="1"/>
        <v>203156987</v>
      </c>
      <c r="L35" s="35">
        <f t="shared" si="1"/>
        <v>137511879</v>
      </c>
      <c r="M35" s="35">
        <f t="shared" si="1"/>
        <v>295792283</v>
      </c>
      <c r="N35" s="35">
        <f t="shared" si="1"/>
        <v>636461149</v>
      </c>
      <c r="O35" s="35">
        <f t="shared" si="1"/>
        <v>142442017</v>
      </c>
      <c r="P35" s="35">
        <f t="shared" si="1"/>
        <v>185763267</v>
      </c>
      <c r="Q35" s="35">
        <f t="shared" si="1"/>
        <v>272429958</v>
      </c>
      <c r="R35" s="35">
        <f t="shared" si="1"/>
        <v>600635242</v>
      </c>
      <c r="S35" s="35">
        <f t="shared" si="1"/>
        <v>99411567</v>
      </c>
      <c r="T35" s="35">
        <f t="shared" si="1"/>
        <v>161147751</v>
      </c>
      <c r="U35" s="35">
        <f t="shared" si="1"/>
        <v>261026637</v>
      </c>
      <c r="V35" s="35">
        <f t="shared" si="1"/>
        <v>521585955</v>
      </c>
      <c r="W35" s="35">
        <f t="shared" si="1"/>
        <v>2133206308</v>
      </c>
      <c r="X35" s="35">
        <f t="shared" si="1"/>
        <v>2428920676</v>
      </c>
      <c r="Y35" s="35">
        <f t="shared" si="1"/>
        <v>-295714368</v>
      </c>
      <c r="Z35" s="36">
        <f>+IF(X35&lt;&gt;0,+(Y35/X35)*100,0)</f>
        <v>-12.174723156747504</v>
      </c>
      <c r="AA35" s="33">
        <f>SUM(AA24:AA34)</f>
        <v>2428920676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-435372026</v>
      </c>
      <c r="D37" s="46">
        <f>+D21-D35</f>
        <v>0</v>
      </c>
      <c r="E37" s="47">
        <f t="shared" si="2"/>
        <v>-454121236</v>
      </c>
      <c r="F37" s="48">
        <f t="shared" si="2"/>
        <v>-515454738</v>
      </c>
      <c r="G37" s="48">
        <f t="shared" si="2"/>
        <v>211104804</v>
      </c>
      <c r="H37" s="48">
        <f t="shared" si="2"/>
        <v>-79463558</v>
      </c>
      <c r="I37" s="48">
        <f t="shared" si="2"/>
        <v>33967801</v>
      </c>
      <c r="J37" s="48">
        <f t="shared" si="2"/>
        <v>165609047</v>
      </c>
      <c r="K37" s="48">
        <f t="shared" si="2"/>
        <v>-78007525</v>
      </c>
      <c r="L37" s="48">
        <f t="shared" si="2"/>
        <v>-18029617</v>
      </c>
      <c r="M37" s="48">
        <f t="shared" si="2"/>
        <v>-183353683</v>
      </c>
      <c r="N37" s="48">
        <f t="shared" si="2"/>
        <v>-279390825</v>
      </c>
      <c r="O37" s="48">
        <f t="shared" si="2"/>
        <v>105303248</v>
      </c>
      <c r="P37" s="48">
        <f t="shared" si="2"/>
        <v>-37468896</v>
      </c>
      <c r="Q37" s="48">
        <f t="shared" si="2"/>
        <v>-50856752</v>
      </c>
      <c r="R37" s="48">
        <f t="shared" si="2"/>
        <v>16977600</v>
      </c>
      <c r="S37" s="48">
        <f t="shared" si="2"/>
        <v>26068268</v>
      </c>
      <c r="T37" s="48">
        <f t="shared" si="2"/>
        <v>-38114542</v>
      </c>
      <c r="U37" s="48">
        <f t="shared" si="2"/>
        <v>-157585510</v>
      </c>
      <c r="V37" s="48">
        <f t="shared" si="2"/>
        <v>-169631784</v>
      </c>
      <c r="W37" s="48">
        <f t="shared" si="2"/>
        <v>-266435962</v>
      </c>
      <c r="X37" s="48">
        <f>IF(F21=F35,0,X21-X35)</f>
        <v>-515454738</v>
      </c>
      <c r="Y37" s="48">
        <f t="shared" si="2"/>
        <v>249018776</v>
      </c>
      <c r="Z37" s="49">
        <f>+IF(X37&lt;&gt;0,+(Y37/X37)*100,0)</f>
        <v>-48.31050287096207</v>
      </c>
      <c r="AA37" s="46">
        <f>+AA21-AA35</f>
        <v>-515454738</v>
      </c>
    </row>
    <row r="38" spans="1:27" ht="22.5" customHeight="1">
      <c r="A38" s="50" t="s">
        <v>60</v>
      </c>
      <c r="B38" s="29"/>
      <c r="C38" s="6">
        <v>124157958</v>
      </c>
      <c r="D38" s="6"/>
      <c r="E38" s="7">
        <v>36983000</v>
      </c>
      <c r="F38" s="8">
        <v>77006273</v>
      </c>
      <c r="G38" s="8">
        <v>5608163</v>
      </c>
      <c r="H38" s="8">
        <v>5017258</v>
      </c>
      <c r="I38" s="8">
        <v>15041114</v>
      </c>
      <c r="J38" s="8">
        <v>25666535</v>
      </c>
      <c r="K38" s="8">
        <v>9687423</v>
      </c>
      <c r="L38" s="8">
        <v>10582690</v>
      </c>
      <c r="M38" s="8"/>
      <c r="N38" s="8">
        <v>20270113</v>
      </c>
      <c r="O38" s="8">
        <v>8314084</v>
      </c>
      <c r="P38" s="8">
        <v>7447184</v>
      </c>
      <c r="Q38" s="8">
        <v>11350874</v>
      </c>
      <c r="R38" s="8">
        <v>27112142</v>
      </c>
      <c r="S38" s="8">
        <v>9869858</v>
      </c>
      <c r="T38" s="8">
        <v>11667788</v>
      </c>
      <c r="U38" s="8">
        <v>56968506</v>
      </c>
      <c r="V38" s="8">
        <v>78506152</v>
      </c>
      <c r="W38" s="8">
        <v>151554942</v>
      </c>
      <c r="X38" s="8">
        <v>77006273</v>
      </c>
      <c r="Y38" s="8">
        <v>74548669</v>
      </c>
      <c r="Z38" s="2">
        <v>96.81</v>
      </c>
      <c r="AA38" s="6">
        <v>77006273</v>
      </c>
    </row>
    <row r="39" spans="1:27" ht="57" customHeight="1">
      <c r="A39" s="50" t="s">
        <v>61</v>
      </c>
      <c r="B39" s="29"/>
      <c r="C39" s="28">
        <v>59511</v>
      </c>
      <c r="D39" s="28"/>
      <c r="E39" s="7">
        <v>8568136</v>
      </c>
      <c r="F39" s="26">
        <v>7845281</v>
      </c>
      <c r="G39" s="26">
        <v>1304</v>
      </c>
      <c r="H39" s="26">
        <v>869017</v>
      </c>
      <c r="I39" s="26">
        <v>453790</v>
      </c>
      <c r="J39" s="26">
        <v>1324111</v>
      </c>
      <c r="K39" s="26">
        <v>304417</v>
      </c>
      <c r="L39" s="26">
        <v>506828</v>
      </c>
      <c r="M39" s="26">
        <v>298595</v>
      </c>
      <c r="N39" s="26">
        <v>1109840</v>
      </c>
      <c r="O39" s="26">
        <v>1150672</v>
      </c>
      <c r="P39" s="26">
        <v>354378</v>
      </c>
      <c r="Q39" s="26">
        <v>341655</v>
      </c>
      <c r="R39" s="26">
        <v>1846705</v>
      </c>
      <c r="S39" s="26">
        <v>482986</v>
      </c>
      <c r="T39" s="26">
        <v>67065</v>
      </c>
      <c r="U39" s="26">
        <v>115964</v>
      </c>
      <c r="V39" s="26">
        <v>666015</v>
      </c>
      <c r="W39" s="26">
        <v>4946671</v>
      </c>
      <c r="X39" s="26">
        <v>7845281</v>
      </c>
      <c r="Y39" s="26">
        <v>-2898610</v>
      </c>
      <c r="Z39" s="27">
        <v>-36.95</v>
      </c>
      <c r="AA39" s="28">
        <v>7845281</v>
      </c>
    </row>
    <row r="40" spans="1:27" ht="12.75">
      <c r="A40" s="23" t="s">
        <v>62</v>
      </c>
      <c r="B40" s="29"/>
      <c r="C40" s="51">
        <v>698248</v>
      </c>
      <c r="D40" s="51"/>
      <c r="E40" s="7">
        <v>6586832</v>
      </c>
      <c r="F40" s="8">
        <v>6929606</v>
      </c>
      <c r="G40" s="52">
        <v>1586</v>
      </c>
      <c r="H40" s="52">
        <v>920727</v>
      </c>
      <c r="I40" s="52">
        <v>418696</v>
      </c>
      <c r="J40" s="8">
        <v>1341009</v>
      </c>
      <c r="K40" s="52">
        <v>452399</v>
      </c>
      <c r="L40" s="52">
        <v>468619</v>
      </c>
      <c r="M40" s="8">
        <v>455224</v>
      </c>
      <c r="N40" s="52">
        <v>1376242</v>
      </c>
      <c r="O40" s="52">
        <v>1124599</v>
      </c>
      <c r="P40" s="52">
        <v>1291338</v>
      </c>
      <c r="Q40" s="8">
        <v>1483784</v>
      </c>
      <c r="R40" s="52">
        <v>3899721</v>
      </c>
      <c r="S40" s="52">
        <v>1163728</v>
      </c>
      <c r="T40" s="8">
        <v>1101746</v>
      </c>
      <c r="U40" s="52">
        <v>2334646</v>
      </c>
      <c r="V40" s="52">
        <v>4600120</v>
      </c>
      <c r="W40" s="52">
        <v>11217092</v>
      </c>
      <c r="X40" s="8">
        <v>6929606</v>
      </c>
      <c r="Y40" s="52">
        <v>4287486</v>
      </c>
      <c r="Z40" s="53">
        <v>61.87</v>
      </c>
      <c r="AA40" s="54">
        <v>6929606</v>
      </c>
    </row>
    <row r="41" spans="1:27" ht="24.75" customHeight="1">
      <c r="A41" s="55" t="s">
        <v>63</v>
      </c>
      <c r="B41" s="29"/>
      <c r="C41" s="56">
        <f aca="true" t="shared" si="3" ref="C41:Y41">SUM(C37:C40)</f>
        <v>-310456309</v>
      </c>
      <c r="D41" s="56">
        <f>SUM(D37:D40)</f>
        <v>0</v>
      </c>
      <c r="E41" s="57">
        <f t="shared" si="3"/>
        <v>-401983268</v>
      </c>
      <c r="F41" s="58">
        <f t="shared" si="3"/>
        <v>-423673578</v>
      </c>
      <c r="G41" s="58">
        <f t="shared" si="3"/>
        <v>216715857</v>
      </c>
      <c r="H41" s="58">
        <f t="shared" si="3"/>
        <v>-72656556</v>
      </c>
      <c r="I41" s="58">
        <f t="shared" si="3"/>
        <v>49881401</v>
      </c>
      <c r="J41" s="58">
        <f t="shared" si="3"/>
        <v>193940702</v>
      </c>
      <c r="K41" s="58">
        <f t="shared" si="3"/>
        <v>-67563286</v>
      </c>
      <c r="L41" s="58">
        <f t="shared" si="3"/>
        <v>-6471480</v>
      </c>
      <c r="M41" s="58">
        <f t="shared" si="3"/>
        <v>-182599864</v>
      </c>
      <c r="N41" s="58">
        <f t="shared" si="3"/>
        <v>-256634630</v>
      </c>
      <c r="O41" s="58">
        <f t="shared" si="3"/>
        <v>115892603</v>
      </c>
      <c r="P41" s="58">
        <f t="shared" si="3"/>
        <v>-28375996</v>
      </c>
      <c r="Q41" s="58">
        <f t="shared" si="3"/>
        <v>-37680439</v>
      </c>
      <c r="R41" s="58">
        <f t="shared" si="3"/>
        <v>49836168</v>
      </c>
      <c r="S41" s="58">
        <f t="shared" si="3"/>
        <v>37584840</v>
      </c>
      <c r="T41" s="58">
        <f t="shared" si="3"/>
        <v>-25277943</v>
      </c>
      <c r="U41" s="58">
        <f t="shared" si="3"/>
        <v>-98166394</v>
      </c>
      <c r="V41" s="58">
        <f t="shared" si="3"/>
        <v>-85859497</v>
      </c>
      <c r="W41" s="58">
        <f t="shared" si="3"/>
        <v>-98717257</v>
      </c>
      <c r="X41" s="58">
        <f t="shared" si="3"/>
        <v>-423673578</v>
      </c>
      <c r="Y41" s="58">
        <f t="shared" si="3"/>
        <v>324956321</v>
      </c>
      <c r="Z41" s="59">
        <f>+IF(X41&lt;&gt;0,+(Y41/X41)*100,0)</f>
        <v>-76.69969001465557</v>
      </c>
      <c r="AA41" s="56">
        <f>SUM(AA37:AA40)</f>
        <v>-423673578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-310456309</v>
      </c>
      <c r="D43" s="64">
        <f>+D41-D42</f>
        <v>0</v>
      </c>
      <c r="E43" s="65">
        <f t="shared" si="4"/>
        <v>-401983268</v>
      </c>
      <c r="F43" s="66">
        <f t="shared" si="4"/>
        <v>-423673578</v>
      </c>
      <c r="G43" s="66">
        <f t="shared" si="4"/>
        <v>216715857</v>
      </c>
      <c r="H43" s="66">
        <f t="shared" si="4"/>
        <v>-72656556</v>
      </c>
      <c r="I43" s="66">
        <f t="shared" si="4"/>
        <v>49881401</v>
      </c>
      <c r="J43" s="66">
        <f t="shared" si="4"/>
        <v>193940702</v>
      </c>
      <c r="K43" s="66">
        <f t="shared" si="4"/>
        <v>-67563286</v>
      </c>
      <c r="L43" s="66">
        <f t="shared" si="4"/>
        <v>-6471480</v>
      </c>
      <c r="M43" s="66">
        <f t="shared" si="4"/>
        <v>-182599864</v>
      </c>
      <c r="N43" s="66">
        <f t="shared" si="4"/>
        <v>-256634630</v>
      </c>
      <c r="O43" s="66">
        <f t="shared" si="4"/>
        <v>115892603</v>
      </c>
      <c r="P43" s="66">
        <f t="shared" si="4"/>
        <v>-28375996</v>
      </c>
      <c r="Q43" s="66">
        <f t="shared" si="4"/>
        <v>-37680439</v>
      </c>
      <c r="R43" s="66">
        <f t="shared" si="4"/>
        <v>49836168</v>
      </c>
      <c r="S43" s="66">
        <f t="shared" si="4"/>
        <v>37584840</v>
      </c>
      <c r="T43" s="66">
        <f t="shared" si="4"/>
        <v>-25277943</v>
      </c>
      <c r="U43" s="66">
        <f t="shared" si="4"/>
        <v>-98166394</v>
      </c>
      <c r="V43" s="66">
        <f t="shared" si="4"/>
        <v>-85859497</v>
      </c>
      <c r="W43" s="66">
        <f t="shared" si="4"/>
        <v>-98717257</v>
      </c>
      <c r="X43" s="66">
        <f t="shared" si="4"/>
        <v>-423673578</v>
      </c>
      <c r="Y43" s="66">
        <f t="shared" si="4"/>
        <v>324956321</v>
      </c>
      <c r="Z43" s="67">
        <f>+IF(X43&lt;&gt;0,+(Y43/X43)*100,0)</f>
        <v>-76.69969001465557</v>
      </c>
      <c r="AA43" s="64">
        <f>+AA41-AA42</f>
        <v>-423673578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-310456309</v>
      </c>
      <c r="D45" s="56">
        <f>SUM(D43:D44)</f>
        <v>0</v>
      </c>
      <c r="E45" s="57">
        <f t="shared" si="5"/>
        <v>-401983268</v>
      </c>
      <c r="F45" s="58">
        <f t="shared" si="5"/>
        <v>-423673578</v>
      </c>
      <c r="G45" s="58">
        <f t="shared" si="5"/>
        <v>216715857</v>
      </c>
      <c r="H45" s="58">
        <f t="shared" si="5"/>
        <v>-72656556</v>
      </c>
      <c r="I45" s="58">
        <f t="shared" si="5"/>
        <v>49881401</v>
      </c>
      <c r="J45" s="58">
        <f t="shared" si="5"/>
        <v>193940702</v>
      </c>
      <c r="K45" s="58">
        <f t="shared" si="5"/>
        <v>-67563286</v>
      </c>
      <c r="L45" s="58">
        <f t="shared" si="5"/>
        <v>-6471480</v>
      </c>
      <c r="M45" s="58">
        <f t="shared" si="5"/>
        <v>-182599864</v>
      </c>
      <c r="N45" s="58">
        <f t="shared" si="5"/>
        <v>-256634630</v>
      </c>
      <c r="O45" s="58">
        <f t="shared" si="5"/>
        <v>115892603</v>
      </c>
      <c r="P45" s="58">
        <f t="shared" si="5"/>
        <v>-28375996</v>
      </c>
      <c r="Q45" s="58">
        <f t="shared" si="5"/>
        <v>-37680439</v>
      </c>
      <c r="R45" s="58">
        <f t="shared" si="5"/>
        <v>49836168</v>
      </c>
      <c r="S45" s="58">
        <f t="shared" si="5"/>
        <v>37584840</v>
      </c>
      <c r="T45" s="58">
        <f t="shared" si="5"/>
        <v>-25277943</v>
      </c>
      <c r="U45" s="58">
        <f t="shared" si="5"/>
        <v>-98166394</v>
      </c>
      <c r="V45" s="58">
        <f t="shared" si="5"/>
        <v>-85859497</v>
      </c>
      <c r="W45" s="58">
        <f t="shared" si="5"/>
        <v>-98717257</v>
      </c>
      <c r="X45" s="58">
        <f t="shared" si="5"/>
        <v>-423673578</v>
      </c>
      <c r="Y45" s="58">
        <f t="shared" si="5"/>
        <v>324956321</v>
      </c>
      <c r="Z45" s="59">
        <f>+IF(X45&lt;&gt;0,+(Y45/X45)*100,0)</f>
        <v>-76.69969001465557</v>
      </c>
      <c r="AA45" s="56">
        <f>SUM(AA43:AA44)</f>
        <v>-423673578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-310456309</v>
      </c>
      <c r="D47" s="71">
        <f>SUM(D45:D46)</f>
        <v>0</v>
      </c>
      <c r="E47" s="72">
        <f t="shared" si="6"/>
        <v>-401983268</v>
      </c>
      <c r="F47" s="73">
        <f t="shared" si="6"/>
        <v>-423673578</v>
      </c>
      <c r="G47" s="73">
        <f t="shared" si="6"/>
        <v>216715857</v>
      </c>
      <c r="H47" s="74">
        <f t="shared" si="6"/>
        <v>-72656556</v>
      </c>
      <c r="I47" s="74">
        <f t="shared" si="6"/>
        <v>49881401</v>
      </c>
      <c r="J47" s="74">
        <f t="shared" si="6"/>
        <v>193940702</v>
      </c>
      <c r="K47" s="74">
        <f t="shared" si="6"/>
        <v>-67563286</v>
      </c>
      <c r="L47" s="74">
        <f t="shared" si="6"/>
        <v>-6471480</v>
      </c>
      <c r="M47" s="73">
        <f t="shared" si="6"/>
        <v>-182599864</v>
      </c>
      <c r="N47" s="73">
        <f t="shared" si="6"/>
        <v>-256634630</v>
      </c>
      <c r="O47" s="74">
        <f t="shared" si="6"/>
        <v>115892603</v>
      </c>
      <c r="P47" s="74">
        <f t="shared" si="6"/>
        <v>-28375996</v>
      </c>
      <c r="Q47" s="74">
        <f t="shared" si="6"/>
        <v>-37680439</v>
      </c>
      <c r="R47" s="74">
        <f t="shared" si="6"/>
        <v>49836168</v>
      </c>
      <c r="S47" s="74">
        <f t="shared" si="6"/>
        <v>37584840</v>
      </c>
      <c r="T47" s="73">
        <f t="shared" si="6"/>
        <v>-25277943</v>
      </c>
      <c r="U47" s="73">
        <f t="shared" si="6"/>
        <v>-98166394</v>
      </c>
      <c r="V47" s="74">
        <f t="shared" si="6"/>
        <v>-85859497</v>
      </c>
      <c r="W47" s="74">
        <f t="shared" si="6"/>
        <v>-98717257</v>
      </c>
      <c r="X47" s="74">
        <f t="shared" si="6"/>
        <v>-423673578</v>
      </c>
      <c r="Y47" s="74">
        <f t="shared" si="6"/>
        <v>324956321</v>
      </c>
      <c r="Z47" s="75">
        <f>+IF(X47&lt;&gt;0,+(Y47/X47)*100,0)</f>
        <v>-76.69969001465557</v>
      </c>
      <c r="AA47" s="76">
        <f>SUM(AA45:AA46)</f>
        <v>-423673578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19962859</v>
      </c>
      <c r="D5" s="6"/>
      <c r="E5" s="7">
        <v>23042214</v>
      </c>
      <c r="F5" s="8">
        <v>26483652</v>
      </c>
      <c r="G5" s="8">
        <v>1754711</v>
      </c>
      <c r="H5" s="8">
        <v>3509422</v>
      </c>
      <c r="I5" s="8">
        <v>5264133</v>
      </c>
      <c r="J5" s="8">
        <v>10528266</v>
      </c>
      <c r="K5" s="8">
        <v>1119006</v>
      </c>
      <c r="L5" s="8">
        <v>1739805</v>
      </c>
      <c r="M5" s="8">
        <v>1739805</v>
      </c>
      <c r="N5" s="8">
        <v>4598616</v>
      </c>
      <c r="O5" s="8">
        <v>1739805</v>
      </c>
      <c r="P5" s="8">
        <v>1739805</v>
      </c>
      <c r="Q5" s="8">
        <v>15082158</v>
      </c>
      <c r="R5" s="8">
        <v>18561768</v>
      </c>
      <c r="S5" s="8">
        <v>1739804</v>
      </c>
      <c r="T5" s="8">
        <v>1739804</v>
      </c>
      <c r="U5" s="8">
        <v>1739804</v>
      </c>
      <c r="V5" s="8">
        <v>5219412</v>
      </c>
      <c r="W5" s="8">
        <v>38908062</v>
      </c>
      <c r="X5" s="8">
        <v>26483652</v>
      </c>
      <c r="Y5" s="8">
        <v>12424410</v>
      </c>
      <c r="Z5" s="2">
        <v>46.91</v>
      </c>
      <c r="AA5" s="6">
        <v>26483652</v>
      </c>
    </row>
    <row r="6" spans="1:27" ht="12.75">
      <c r="A6" s="23" t="s">
        <v>32</v>
      </c>
      <c r="B6" s="24"/>
      <c r="C6" s="6">
        <v>13758064</v>
      </c>
      <c r="D6" s="6"/>
      <c r="E6" s="7">
        <v>17594522</v>
      </c>
      <c r="F6" s="8">
        <v>17349848</v>
      </c>
      <c r="G6" s="8">
        <v>1432787</v>
      </c>
      <c r="H6" s="8">
        <v>2699776</v>
      </c>
      <c r="I6" s="8">
        <v>4077288</v>
      </c>
      <c r="J6" s="8">
        <v>8209851</v>
      </c>
      <c r="K6" s="8">
        <v>1210784</v>
      </c>
      <c r="L6" s="8">
        <v>1248419</v>
      </c>
      <c r="M6" s="8">
        <v>1262418</v>
      </c>
      <c r="N6" s="8">
        <v>3721621</v>
      </c>
      <c r="O6" s="8">
        <v>2151760</v>
      </c>
      <c r="P6" s="8">
        <v>1112827</v>
      </c>
      <c r="Q6" s="8">
        <v>11118339</v>
      </c>
      <c r="R6" s="8">
        <v>14382926</v>
      </c>
      <c r="S6" s="8">
        <v>1279106</v>
      </c>
      <c r="T6" s="8">
        <v>1086810</v>
      </c>
      <c r="U6" s="8">
        <v>3105413</v>
      </c>
      <c r="V6" s="8">
        <v>5471329</v>
      </c>
      <c r="W6" s="8">
        <v>31785727</v>
      </c>
      <c r="X6" s="8">
        <v>17349848</v>
      </c>
      <c r="Y6" s="8">
        <v>14435879</v>
      </c>
      <c r="Z6" s="2">
        <v>83.2</v>
      </c>
      <c r="AA6" s="6">
        <v>17349848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1506247</v>
      </c>
      <c r="D9" s="6"/>
      <c r="E9" s="7">
        <v>1522000</v>
      </c>
      <c r="F9" s="8">
        <v>1655173</v>
      </c>
      <c r="G9" s="8">
        <v>139621</v>
      </c>
      <c r="H9" s="8">
        <v>279155</v>
      </c>
      <c r="I9" s="8">
        <v>418688</v>
      </c>
      <c r="J9" s="8">
        <v>837464</v>
      </c>
      <c r="K9" s="8">
        <v>139385</v>
      </c>
      <c r="L9" s="8">
        <v>139653</v>
      </c>
      <c r="M9" s="8">
        <v>139742</v>
      </c>
      <c r="N9" s="8">
        <v>418780</v>
      </c>
      <c r="O9" s="8">
        <v>139742</v>
      </c>
      <c r="P9" s="8">
        <v>139742</v>
      </c>
      <c r="Q9" s="8">
        <v>1256632</v>
      </c>
      <c r="R9" s="8">
        <v>1536116</v>
      </c>
      <c r="S9" s="8">
        <v>139680</v>
      </c>
      <c r="T9" s="8">
        <v>139857</v>
      </c>
      <c r="U9" s="8">
        <v>139815</v>
      </c>
      <c r="V9" s="8">
        <v>419352</v>
      </c>
      <c r="W9" s="8">
        <v>3211712</v>
      </c>
      <c r="X9" s="8">
        <v>1655173</v>
      </c>
      <c r="Y9" s="8">
        <v>1556539</v>
      </c>
      <c r="Z9" s="2">
        <v>94.04</v>
      </c>
      <c r="AA9" s="6">
        <v>1655173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1163721</v>
      </c>
      <c r="D11" s="6"/>
      <c r="E11" s="7">
        <v>904772</v>
      </c>
      <c r="F11" s="8">
        <v>1240338</v>
      </c>
      <c r="G11" s="8">
        <v>100668</v>
      </c>
      <c r="H11" s="8">
        <v>192588</v>
      </c>
      <c r="I11" s="8">
        <v>277026</v>
      </c>
      <c r="J11" s="8">
        <v>570282</v>
      </c>
      <c r="K11" s="8">
        <v>93686</v>
      </c>
      <c r="L11" s="8">
        <v>73873</v>
      </c>
      <c r="M11" s="8">
        <v>92711</v>
      </c>
      <c r="N11" s="8">
        <v>260270</v>
      </c>
      <c r="O11" s="8">
        <v>82894</v>
      </c>
      <c r="P11" s="8">
        <v>83854</v>
      </c>
      <c r="Q11" s="8">
        <v>802097</v>
      </c>
      <c r="R11" s="8">
        <v>968845</v>
      </c>
      <c r="S11" s="8">
        <v>63837</v>
      </c>
      <c r="T11" s="8">
        <v>72077</v>
      </c>
      <c r="U11" s="8">
        <v>78535</v>
      </c>
      <c r="V11" s="8">
        <v>214449</v>
      </c>
      <c r="W11" s="8">
        <v>2013846</v>
      </c>
      <c r="X11" s="8">
        <v>1240338</v>
      </c>
      <c r="Y11" s="8">
        <v>773508</v>
      </c>
      <c r="Z11" s="2">
        <v>62.36</v>
      </c>
      <c r="AA11" s="6">
        <v>1240338</v>
      </c>
    </row>
    <row r="12" spans="1:27" ht="12.75">
      <c r="A12" s="25" t="s">
        <v>37</v>
      </c>
      <c r="B12" s="29"/>
      <c r="C12" s="6">
        <v>1201428</v>
      </c>
      <c r="D12" s="6"/>
      <c r="E12" s="7">
        <v>3760843</v>
      </c>
      <c r="F12" s="8">
        <v>2104632</v>
      </c>
      <c r="G12" s="8">
        <v>85243</v>
      </c>
      <c r="H12" s="8">
        <v>226923</v>
      </c>
      <c r="I12" s="8">
        <v>308401</v>
      </c>
      <c r="J12" s="8">
        <v>620567</v>
      </c>
      <c r="K12" s="8">
        <v>80455</v>
      </c>
      <c r="L12" s="8">
        <v>67998</v>
      </c>
      <c r="M12" s="8">
        <v>95462</v>
      </c>
      <c r="N12" s="8">
        <v>243915</v>
      </c>
      <c r="O12" s="8">
        <v>96995</v>
      </c>
      <c r="P12" s="8">
        <v>65310</v>
      </c>
      <c r="Q12" s="8">
        <v>772565</v>
      </c>
      <c r="R12" s="8">
        <v>934870</v>
      </c>
      <c r="S12" s="8">
        <v>50271</v>
      </c>
      <c r="T12" s="8">
        <v>37353</v>
      </c>
      <c r="U12" s="8">
        <v>18165</v>
      </c>
      <c r="V12" s="8">
        <v>105789</v>
      </c>
      <c r="W12" s="8">
        <v>1905141</v>
      </c>
      <c r="X12" s="8">
        <v>2104632</v>
      </c>
      <c r="Y12" s="8">
        <v>-199491</v>
      </c>
      <c r="Z12" s="2">
        <v>-9.48</v>
      </c>
      <c r="AA12" s="6">
        <v>2104632</v>
      </c>
    </row>
    <row r="13" spans="1:27" ht="12.75">
      <c r="A13" s="23" t="s">
        <v>38</v>
      </c>
      <c r="B13" s="29"/>
      <c r="C13" s="6">
        <v>2457568</v>
      </c>
      <c r="D13" s="6"/>
      <c r="E13" s="7"/>
      <c r="F13" s="8"/>
      <c r="G13" s="8">
        <v>240274</v>
      </c>
      <c r="H13" s="8">
        <v>500819</v>
      </c>
      <c r="I13" s="8">
        <v>775916</v>
      </c>
      <c r="J13" s="8">
        <v>1517009</v>
      </c>
      <c r="K13" s="8">
        <v>231638</v>
      </c>
      <c r="L13" s="8">
        <v>234918</v>
      </c>
      <c r="M13" s="8">
        <v>244656</v>
      </c>
      <c r="N13" s="8">
        <v>711212</v>
      </c>
      <c r="O13" s="8">
        <v>242000</v>
      </c>
      <c r="P13" s="8">
        <v>248384</v>
      </c>
      <c r="Q13" s="8">
        <v>2233620</v>
      </c>
      <c r="R13" s="8">
        <v>2724004</v>
      </c>
      <c r="S13" s="8">
        <v>270853</v>
      </c>
      <c r="T13" s="8">
        <v>284801</v>
      </c>
      <c r="U13" s="8">
        <v>278943</v>
      </c>
      <c r="V13" s="8">
        <v>834597</v>
      </c>
      <c r="W13" s="8">
        <v>5786822</v>
      </c>
      <c r="X13" s="8"/>
      <c r="Y13" s="8">
        <v>5786822</v>
      </c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406722</v>
      </c>
      <c r="D15" s="6"/>
      <c r="E15" s="7">
        <v>4500450</v>
      </c>
      <c r="F15" s="8">
        <v>4183538</v>
      </c>
      <c r="G15" s="8">
        <v>172</v>
      </c>
      <c r="H15" s="8">
        <v>337</v>
      </c>
      <c r="I15" s="8">
        <v>562</v>
      </c>
      <c r="J15" s="8">
        <v>1071</v>
      </c>
      <c r="K15" s="8">
        <v>129</v>
      </c>
      <c r="L15" s="8">
        <v>165</v>
      </c>
      <c r="M15" s="8">
        <v>54735</v>
      </c>
      <c r="N15" s="8">
        <v>55029</v>
      </c>
      <c r="O15" s="8">
        <v>18600</v>
      </c>
      <c r="P15" s="8">
        <v>12558</v>
      </c>
      <c r="Q15" s="8">
        <v>103890</v>
      </c>
      <c r="R15" s="8">
        <v>135048</v>
      </c>
      <c r="S15" s="8"/>
      <c r="T15" s="8"/>
      <c r="U15" s="8"/>
      <c r="V15" s="8"/>
      <c r="W15" s="8">
        <v>191148</v>
      </c>
      <c r="X15" s="8">
        <v>4183538</v>
      </c>
      <c r="Y15" s="8">
        <v>-3992390</v>
      </c>
      <c r="Z15" s="2">
        <v>-95.43</v>
      </c>
      <c r="AA15" s="6">
        <v>4183538</v>
      </c>
    </row>
    <row r="16" spans="1:27" ht="12.75">
      <c r="A16" s="23" t="s">
        <v>41</v>
      </c>
      <c r="B16" s="29"/>
      <c r="C16" s="6">
        <v>1072710</v>
      </c>
      <c r="D16" s="6"/>
      <c r="E16" s="7">
        <v>1270777</v>
      </c>
      <c r="F16" s="8">
        <v>1245357</v>
      </c>
      <c r="G16" s="8">
        <v>90208</v>
      </c>
      <c r="H16" s="8">
        <v>178394</v>
      </c>
      <c r="I16" s="8">
        <v>263485</v>
      </c>
      <c r="J16" s="8">
        <v>532087</v>
      </c>
      <c r="K16" s="8">
        <v>81014</v>
      </c>
      <c r="L16" s="8">
        <v>80505</v>
      </c>
      <c r="M16" s="8">
        <v>49254</v>
      </c>
      <c r="N16" s="8">
        <v>210773</v>
      </c>
      <c r="O16" s="8">
        <v>86564</v>
      </c>
      <c r="P16" s="8">
        <v>81706</v>
      </c>
      <c r="Q16" s="8">
        <v>711787</v>
      </c>
      <c r="R16" s="8">
        <v>880057</v>
      </c>
      <c r="S16" s="8"/>
      <c r="T16" s="8"/>
      <c r="U16" s="8">
        <v>96949</v>
      </c>
      <c r="V16" s="8">
        <v>96949</v>
      </c>
      <c r="W16" s="8">
        <v>1719866</v>
      </c>
      <c r="X16" s="8">
        <v>1245357</v>
      </c>
      <c r="Y16" s="8">
        <v>474509</v>
      </c>
      <c r="Z16" s="2">
        <v>38.1</v>
      </c>
      <c r="AA16" s="6">
        <v>1245357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37336998</v>
      </c>
      <c r="D18" s="6"/>
      <c r="E18" s="7">
        <v>35636000</v>
      </c>
      <c r="F18" s="8">
        <v>35636000</v>
      </c>
      <c r="G18" s="8">
        <v>12699000</v>
      </c>
      <c r="H18" s="8">
        <v>13085514</v>
      </c>
      <c r="I18" s="8">
        <v>13085514</v>
      </c>
      <c r="J18" s="8">
        <v>38870028</v>
      </c>
      <c r="K18" s="8">
        <v>168142</v>
      </c>
      <c r="L18" s="8">
        <v>458094</v>
      </c>
      <c r="M18" s="8">
        <v>11127940</v>
      </c>
      <c r="N18" s="8">
        <v>11754176</v>
      </c>
      <c r="O18" s="8">
        <v>165638</v>
      </c>
      <c r="P18" s="8">
        <v>217878</v>
      </c>
      <c r="Q18" s="8">
        <v>33420774</v>
      </c>
      <c r="R18" s="8">
        <v>33804290</v>
      </c>
      <c r="S18" s="8">
        <v>198333</v>
      </c>
      <c r="T18" s="8">
        <v>216825</v>
      </c>
      <c r="U18" s="8">
        <v>1246671</v>
      </c>
      <c r="V18" s="8">
        <v>1661829</v>
      </c>
      <c r="W18" s="8">
        <v>86090323</v>
      </c>
      <c r="X18" s="8">
        <v>35636000</v>
      </c>
      <c r="Y18" s="8">
        <v>50454323</v>
      </c>
      <c r="Z18" s="2">
        <v>141.58</v>
      </c>
      <c r="AA18" s="6">
        <v>35636000</v>
      </c>
    </row>
    <row r="19" spans="1:27" ht="12.75">
      <c r="A19" s="23" t="s">
        <v>44</v>
      </c>
      <c r="B19" s="29"/>
      <c r="C19" s="6">
        <v>638567</v>
      </c>
      <c r="D19" s="6"/>
      <c r="E19" s="7">
        <v>1968695</v>
      </c>
      <c r="F19" s="26">
        <v>2755189</v>
      </c>
      <c r="G19" s="26">
        <v>85417</v>
      </c>
      <c r="H19" s="26">
        <v>135069</v>
      </c>
      <c r="I19" s="26">
        <v>197103</v>
      </c>
      <c r="J19" s="26">
        <v>417589</v>
      </c>
      <c r="K19" s="26">
        <v>54329</v>
      </c>
      <c r="L19" s="26">
        <v>73417</v>
      </c>
      <c r="M19" s="26">
        <v>33121</v>
      </c>
      <c r="N19" s="26">
        <v>160867</v>
      </c>
      <c r="O19" s="26">
        <v>85852</v>
      </c>
      <c r="P19" s="26">
        <v>28745</v>
      </c>
      <c r="Q19" s="26">
        <v>532556</v>
      </c>
      <c r="R19" s="26">
        <v>647153</v>
      </c>
      <c r="S19" s="26">
        <v>5438</v>
      </c>
      <c r="T19" s="26">
        <v>88389</v>
      </c>
      <c r="U19" s="26">
        <v>140466</v>
      </c>
      <c r="V19" s="26">
        <v>234293</v>
      </c>
      <c r="W19" s="26">
        <v>1459902</v>
      </c>
      <c r="X19" s="26">
        <v>2755189</v>
      </c>
      <c r="Y19" s="26">
        <v>-1295287</v>
      </c>
      <c r="Z19" s="27">
        <v>-47.01</v>
      </c>
      <c r="AA19" s="28">
        <v>2755189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79504884</v>
      </c>
      <c r="D21" s="33">
        <f t="shared" si="0"/>
        <v>0</v>
      </c>
      <c r="E21" s="34">
        <f t="shared" si="0"/>
        <v>90200273</v>
      </c>
      <c r="F21" s="35">
        <f t="shared" si="0"/>
        <v>92653727</v>
      </c>
      <c r="G21" s="35">
        <f t="shared" si="0"/>
        <v>16628101</v>
      </c>
      <c r="H21" s="35">
        <f t="shared" si="0"/>
        <v>20807997</v>
      </c>
      <c r="I21" s="35">
        <f t="shared" si="0"/>
        <v>24668116</v>
      </c>
      <c r="J21" s="35">
        <f t="shared" si="0"/>
        <v>62104214</v>
      </c>
      <c r="K21" s="35">
        <f t="shared" si="0"/>
        <v>3178568</v>
      </c>
      <c r="L21" s="35">
        <f t="shared" si="0"/>
        <v>4116847</v>
      </c>
      <c r="M21" s="35">
        <f t="shared" si="0"/>
        <v>14839844</v>
      </c>
      <c r="N21" s="35">
        <f t="shared" si="0"/>
        <v>22135259</v>
      </c>
      <c r="O21" s="35">
        <f t="shared" si="0"/>
        <v>4809850</v>
      </c>
      <c r="P21" s="35">
        <f t="shared" si="0"/>
        <v>3730809</v>
      </c>
      <c r="Q21" s="35">
        <f t="shared" si="0"/>
        <v>66034418</v>
      </c>
      <c r="R21" s="35">
        <f t="shared" si="0"/>
        <v>74575077</v>
      </c>
      <c r="S21" s="35">
        <f t="shared" si="0"/>
        <v>3747322</v>
      </c>
      <c r="T21" s="35">
        <f t="shared" si="0"/>
        <v>3665916</v>
      </c>
      <c r="U21" s="35">
        <f t="shared" si="0"/>
        <v>6844761</v>
      </c>
      <c r="V21" s="35">
        <f t="shared" si="0"/>
        <v>14257999</v>
      </c>
      <c r="W21" s="35">
        <f t="shared" si="0"/>
        <v>173072549</v>
      </c>
      <c r="X21" s="35">
        <f t="shared" si="0"/>
        <v>92653727</v>
      </c>
      <c r="Y21" s="35">
        <f t="shared" si="0"/>
        <v>80418822</v>
      </c>
      <c r="Z21" s="36">
        <f>+IF(X21&lt;&gt;0,+(Y21/X21)*100,0)</f>
        <v>86.79502120837513</v>
      </c>
      <c r="AA21" s="33">
        <f>SUM(AA5:AA20)</f>
        <v>92653727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31459575</v>
      </c>
      <c r="D24" s="6"/>
      <c r="E24" s="7">
        <v>35546489</v>
      </c>
      <c r="F24" s="8">
        <v>35306452</v>
      </c>
      <c r="G24" s="8">
        <v>2969011</v>
      </c>
      <c r="H24" s="8">
        <v>5584698</v>
      </c>
      <c r="I24" s="8">
        <v>5591948</v>
      </c>
      <c r="J24" s="8">
        <v>14145657</v>
      </c>
      <c r="K24" s="8">
        <v>2705178</v>
      </c>
      <c r="L24" s="8">
        <v>2753039</v>
      </c>
      <c r="M24" s="8">
        <v>4256802</v>
      </c>
      <c r="N24" s="8">
        <v>9715019</v>
      </c>
      <c r="O24" s="8">
        <v>2659140</v>
      </c>
      <c r="P24" s="8">
        <v>2703952</v>
      </c>
      <c r="Q24" s="8">
        <v>26065751</v>
      </c>
      <c r="R24" s="8">
        <v>31428843</v>
      </c>
      <c r="S24" s="8">
        <v>2707934</v>
      </c>
      <c r="T24" s="8">
        <v>2743443</v>
      </c>
      <c r="U24" s="8">
        <v>2916468</v>
      </c>
      <c r="V24" s="8">
        <v>8367845</v>
      </c>
      <c r="W24" s="8">
        <v>63657364</v>
      </c>
      <c r="X24" s="8">
        <v>35306452</v>
      </c>
      <c r="Y24" s="8">
        <v>28350912</v>
      </c>
      <c r="Z24" s="2">
        <v>80.3</v>
      </c>
      <c r="AA24" s="6">
        <v>35306452</v>
      </c>
    </row>
    <row r="25" spans="1:27" ht="12.75">
      <c r="A25" s="25" t="s">
        <v>49</v>
      </c>
      <c r="B25" s="24"/>
      <c r="C25" s="6">
        <v>3568243</v>
      </c>
      <c r="D25" s="6"/>
      <c r="E25" s="7">
        <v>3779701</v>
      </c>
      <c r="F25" s="8">
        <v>3779701</v>
      </c>
      <c r="G25" s="8">
        <v>306979</v>
      </c>
      <c r="H25" s="8">
        <v>613957</v>
      </c>
      <c r="I25" s="8">
        <v>613957</v>
      </c>
      <c r="J25" s="8">
        <v>1534893</v>
      </c>
      <c r="K25" s="8">
        <v>306979</v>
      </c>
      <c r="L25" s="8">
        <v>306979</v>
      </c>
      <c r="M25" s="8">
        <v>306979</v>
      </c>
      <c r="N25" s="8">
        <v>920937</v>
      </c>
      <c r="O25" s="8">
        <v>306979</v>
      </c>
      <c r="P25" s="8">
        <v>306979</v>
      </c>
      <c r="Q25" s="8">
        <v>2762807</v>
      </c>
      <c r="R25" s="8">
        <v>3376765</v>
      </c>
      <c r="S25" s="8">
        <v>306979</v>
      </c>
      <c r="T25" s="8">
        <v>306979</v>
      </c>
      <c r="U25" s="8">
        <v>337167</v>
      </c>
      <c r="V25" s="8">
        <v>951125</v>
      </c>
      <c r="W25" s="8">
        <v>6783720</v>
      </c>
      <c r="X25" s="8">
        <v>3779701</v>
      </c>
      <c r="Y25" s="8">
        <v>3004019</v>
      </c>
      <c r="Z25" s="2">
        <v>79.48</v>
      </c>
      <c r="AA25" s="6">
        <v>3779701</v>
      </c>
    </row>
    <row r="26" spans="1:27" ht="12.75">
      <c r="A26" s="25" t="s">
        <v>50</v>
      </c>
      <c r="B26" s="24"/>
      <c r="C26" s="6"/>
      <c r="D26" s="6"/>
      <c r="E26" s="7">
        <v>1543378</v>
      </c>
      <c r="F26" s="8">
        <v>1543378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1543378</v>
      </c>
      <c r="Y26" s="8">
        <v>-1543378</v>
      </c>
      <c r="Z26" s="2">
        <v>-100</v>
      </c>
      <c r="AA26" s="6">
        <v>1543378</v>
      </c>
    </row>
    <row r="27" spans="1:27" ht="12.75">
      <c r="A27" s="25" t="s">
        <v>51</v>
      </c>
      <c r="B27" s="24"/>
      <c r="C27" s="6">
        <v>10250036</v>
      </c>
      <c r="D27" s="6"/>
      <c r="E27" s="7">
        <v>8279951</v>
      </c>
      <c r="F27" s="8">
        <v>8279951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10195691</v>
      </c>
      <c r="R27" s="8">
        <v>10195691</v>
      </c>
      <c r="S27" s="8"/>
      <c r="T27" s="8"/>
      <c r="U27" s="8"/>
      <c r="V27" s="8"/>
      <c r="W27" s="8">
        <v>10195691</v>
      </c>
      <c r="X27" s="8">
        <v>8279951</v>
      </c>
      <c r="Y27" s="8">
        <v>1915740</v>
      </c>
      <c r="Z27" s="2">
        <v>23.14</v>
      </c>
      <c r="AA27" s="6">
        <v>8279951</v>
      </c>
    </row>
    <row r="28" spans="1:27" ht="12.75">
      <c r="A28" s="25" t="s">
        <v>52</v>
      </c>
      <c r="B28" s="24"/>
      <c r="C28" s="6">
        <v>2163</v>
      </c>
      <c r="D28" s="6"/>
      <c r="E28" s="7">
        <v>303664</v>
      </c>
      <c r="F28" s="8">
        <v>7000</v>
      </c>
      <c r="G28" s="8"/>
      <c r="H28" s="8"/>
      <c r="I28" s="8"/>
      <c r="J28" s="8"/>
      <c r="K28" s="8">
        <v>972</v>
      </c>
      <c r="L28" s="8"/>
      <c r="M28" s="8"/>
      <c r="N28" s="8">
        <v>972</v>
      </c>
      <c r="O28" s="8"/>
      <c r="P28" s="8">
        <v>13349</v>
      </c>
      <c r="Q28" s="8">
        <v>14321</v>
      </c>
      <c r="R28" s="8">
        <v>27670</v>
      </c>
      <c r="S28" s="8"/>
      <c r="T28" s="8">
        <v>24939</v>
      </c>
      <c r="U28" s="8">
        <v>388</v>
      </c>
      <c r="V28" s="8">
        <v>25327</v>
      </c>
      <c r="W28" s="8">
        <v>53969</v>
      </c>
      <c r="X28" s="8">
        <v>7000</v>
      </c>
      <c r="Y28" s="8">
        <v>46969</v>
      </c>
      <c r="Z28" s="2">
        <v>670.99</v>
      </c>
      <c r="AA28" s="6">
        <v>7000</v>
      </c>
    </row>
    <row r="29" spans="1:27" ht="12.75">
      <c r="A29" s="25" t="s">
        <v>53</v>
      </c>
      <c r="B29" s="24"/>
      <c r="C29" s="6">
        <v>12422704</v>
      </c>
      <c r="D29" s="6"/>
      <c r="E29" s="7">
        <v>14524875</v>
      </c>
      <c r="F29" s="8">
        <v>14524875</v>
      </c>
      <c r="G29" s="8">
        <v>1767904</v>
      </c>
      <c r="H29" s="8">
        <v>3519727</v>
      </c>
      <c r="I29" s="8">
        <v>3528394</v>
      </c>
      <c r="J29" s="8">
        <v>8816025</v>
      </c>
      <c r="K29" s="8">
        <v>2232362</v>
      </c>
      <c r="L29" s="8">
        <v>10026</v>
      </c>
      <c r="M29" s="8">
        <v>43818</v>
      </c>
      <c r="N29" s="8">
        <v>2286206</v>
      </c>
      <c r="O29" s="8">
        <v>1865026</v>
      </c>
      <c r="P29" s="8">
        <v>835119</v>
      </c>
      <c r="Q29" s="8">
        <v>10350145</v>
      </c>
      <c r="R29" s="8">
        <v>13050290</v>
      </c>
      <c r="S29" s="8">
        <v>849655</v>
      </c>
      <c r="T29" s="8">
        <v>145211</v>
      </c>
      <c r="U29" s="8">
        <v>910215</v>
      </c>
      <c r="V29" s="8">
        <v>1905081</v>
      </c>
      <c r="W29" s="8">
        <v>26057602</v>
      </c>
      <c r="X29" s="8">
        <v>14524875</v>
      </c>
      <c r="Y29" s="8">
        <v>11532727</v>
      </c>
      <c r="Z29" s="2">
        <v>79.4</v>
      </c>
      <c r="AA29" s="6">
        <v>14524875</v>
      </c>
    </row>
    <row r="30" spans="1:27" ht="12.75">
      <c r="A30" s="25" t="s">
        <v>54</v>
      </c>
      <c r="B30" s="24"/>
      <c r="C30" s="6">
        <v>2034567</v>
      </c>
      <c r="D30" s="6"/>
      <c r="E30" s="7">
        <v>3575487</v>
      </c>
      <c r="F30" s="8">
        <v>3816447</v>
      </c>
      <c r="G30" s="8">
        <v>140600</v>
      </c>
      <c r="H30" s="8">
        <v>435373</v>
      </c>
      <c r="I30" s="8">
        <v>766421</v>
      </c>
      <c r="J30" s="8">
        <v>1342394</v>
      </c>
      <c r="K30" s="8">
        <v>298548</v>
      </c>
      <c r="L30" s="8">
        <v>402002</v>
      </c>
      <c r="M30" s="8">
        <v>874121</v>
      </c>
      <c r="N30" s="8">
        <v>1574671</v>
      </c>
      <c r="O30" s="8">
        <v>211954</v>
      </c>
      <c r="P30" s="8">
        <v>186575</v>
      </c>
      <c r="Q30" s="8">
        <v>2969273</v>
      </c>
      <c r="R30" s="8">
        <v>3367802</v>
      </c>
      <c r="S30" s="8">
        <v>437076</v>
      </c>
      <c r="T30" s="8">
        <v>269174</v>
      </c>
      <c r="U30" s="8">
        <v>417689</v>
      </c>
      <c r="V30" s="8">
        <v>1123939</v>
      </c>
      <c r="W30" s="8">
        <v>7408806</v>
      </c>
      <c r="X30" s="8">
        <v>3816447</v>
      </c>
      <c r="Y30" s="8">
        <v>3592359</v>
      </c>
      <c r="Z30" s="2">
        <v>94.13</v>
      </c>
      <c r="AA30" s="6">
        <v>3816447</v>
      </c>
    </row>
    <row r="31" spans="1:27" ht="12.75">
      <c r="A31" s="25" t="s">
        <v>55</v>
      </c>
      <c r="B31" s="24"/>
      <c r="C31" s="6">
        <v>8297452</v>
      </c>
      <c r="D31" s="6"/>
      <c r="E31" s="7">
        <v>9828444</v>
      </c>
      <c r="F31" s="8">
        <v>13968437</v>
      </c>
      <c r="G31" s="8">
        <v>1031772</v>
      </c>
      <c r="H31" s="8">
        <v>1588581</v>
      </c>
      <c r="I31" s="8">
        <v>3847166</v>
      </c>
      <c r="J31" s="8">
        <v>6467519</v>
      </c>
      <c r="K31" s="8">
        <v>1739247</v>
      </c>
      <c r="L31" s="8">
        <v>912021</v>
      </c>
      <c r="M31" s="8">
        <v>1503091</v>
      </c>
      <c r="N31" s="8">
        <v>4154359</v>
      </c>
      <c r="O31" s="8">
        <v>783255</v>
      </c>
      <c r="P31" s="8">
        <v>935224</v>
      </c>
      <c r="Q31" s="8">
        <v>11608692</v>
      </c>
      <c r="R31" s="8">
        <v>13327171</v>
      </c>
      <c r="S31" s="8">
        <v>456954</v>
      </c>
      <c r="T31" s="8">
        <v>744838</v>
      </c>
      <c r="U31" s="8">
        <v>929537</v>
      </c>
      <c r="V31" s="8">
        <v>2131329</v>
      </c>
      <c r="W31" s="8">
        <v>26080378</v>
      </c>
      <c r="X31" s="8">
        <v>13968437</v>
      </c>
      <c r="Y31" s="8">
        <v>12111941</v>
      </c>
      <c r="Z31" s="2">
        <v>86.71</v>
      </c>
      <c r="AA31" s="6">
        <v>13968437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10257812</v>
      </c>
      <c r="D33" s="6"/>
      <c r="E33" s="7">
        <v>9393455</v>
      </c>
      <c r="F33" s="8">
        <v>8586034</v>
      </c>
      <c r="G33" s="8">
        <v>272985</v>
      </c>
      <c r="H33" s="8">
        <v>560917</v>
      </c>
      <c r="I33" s="8">
        <v>1074304</v>
      </c>
      <c r="J33" s="8">
        <v>1908206</v>
      </c>
      <c r="K33" s="8">
        <v>1578483</v>
      </c>
      <c r="L33" s="8">
        <v>1097279</v>
      </c>
      <c r="M33" s="8">
        <v>702398</v>
      </c>
      <c r="N33" s="8">
        <v>3378160</v>
      </c>
      <c r="O33" s="8">
        <v>830769</v>
      </c>
      <c r="P33" s="8">
        <v>423745</v>
      </c>
      <c r="Q33" s="8">
        <v>6132031</v>
      </c>
      <c r="R33" s="8">
        <v>7386545</v>
      </c>
      <c r="S33" s="8">
        <v>177443</v>
      </c>
      <c r="T33" s="8">
        <v>189898</v>
      </c>
      <c r="U33" s="8">
        <v>247337</v>
      </c>
      <c r="V33" s="8">
        <v>614678</v>
      </c>
      <c r="W33" s="8">
        <v>13287589</v>
      </c>
      <c r="X33" s="8">
        <v>8586034</v>
      </c>
      <c r="Y33" s="8">
        <v>4701555</v>
      </c>
      <c r="Z33" s="2">
        <v>54.76</v>
      </c>
      <c r="AA33" s="6">
        <v>8586034</v>
      </c>
    </row>
    <row r="34" spans="1:27" ht="12.75">
      <c r="A34" s="23" t="s">
        <v>57</v>
      </c>
      <c r="B34" s="29"/>
      <c r="C34" s="6">
        <v>2138572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80431124</v>
      </c>
      <c r="D35" s="33">
        <f>SUM(D24:D34)</f>
        <v>0</v>
      </c>
      <c r="E35" s="34">
        <f t="shared" si="1"/>
        <v>86775444</v>
      </c>
      <c r="F35" s="35">
        <f t="shared" si="1"/>
        <v>89812275</v>
      </c>
      <c r="G35" s="35">
        <f t="shared" si="1"/>
        <v>6489251</v>
      </c>
      <c r="H35" s="35">
        <f t="shared" si="1"/>
        <v>12303253</v>
      </c>
      <c r="I35" s="35">
        <f t="shared" si="1"/>
        <v>15422190</v>
      </c>
      <c r="J35" s="35">
        <f t="shared" si="1"/>
        <v>34214694</v>
      </c>
      <c r="K35" s="35">
        <f t="shared" si="1"/>
        <v>8861769</v>
      </c>
      <c r="L35" s="35">
        <f t="shared" si="1"/>
        <v>5481346</v>
      </c>
      <c r="M35" s="35">
        <f t="shared" si="1"/>
        <v>7687209</v>
      </c>
      <c r="N35" s="35">
        <f t="shared" si="1"/>
        <v>22030324</v>
      </c>
      <c r="O35" s="35">
        <f t="shared" si="1"/>
        <v>6657123</v>
      </c>
      <c r="P35" s="35">
        <f t="shared" si="1"/>
        <v>5404943</v>
      </c>
      <c r="Q35" s="35">
        <f t="shared" si="1"/>
        <v>70098711</v>
      </c>
      <c r="R35" s="35">
        <f t="shared" si="1"/>
        <v>82160777</v>
      </c>
      <c r="S35" s="35">
        <f t="shared" si="1"/>
        <v>4936041</v>
      </c>
      <c r="T35" s="35">
        <f t="shared" si="1"/>
        <v>4424482</v>
      </c>
      <c r="U35" s="35">
        <f t="shared" si="1"/>
        <v>5758801</v>
      </c>
      <c r="V35" s="35">
        <f t="shared" si="1"/>
        <v>15119324</v>
      </c>
      <c r="W35" s="35">
        <f t="shared" si="1"/>
        <v>153525119</v>
      </c>
      <c r="X35" s="35">
        <f t="shared" si="1"/>
        <v>89812275</v>
      </c>
      <c r="Y35" s="35">
        <f t="shared" si="1"/>
        <v>63712844</v>
      </c>
      <c r="Z35" s="36">
        <f>+IF(X35&lt;&gt;0,+(Y35/X35)*100,0)</f>
        <v>70.94001794298163</v>
      </c>
      <c r="AA35" s="33">
        <f>SUM(AA24:AA34)</f>
        <v>89812275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-926240</v>
      </c>
      <c r="D37" s="46">
        <f>+D21-D35</f>
        <v>0</v>
      </c>
      <c r="E37" s="47">
        <f t="shared" si="2"/>
        <v>3424829</v>
      </c>
      <c r="F37" s="48">
        <f t="shared" si="2"/>
        <v>2841452</v>
      </c>
      <c r="G37" s="48">
        <f t="shared" si="2"/>
        <v>10138850</v>
      </c>
      <c r="H37" s="48">
        <f t="shared" si="2"/>
        <v>8504744</v>
      </c>
      <c r="I37" s="48">
        <f t="shared" si="2"/>
        <v>9245926</v>
      </c>
      <c r="J37" s="48">
        <f t="shared" si="2"/>
        <v>27889520</v>
      </c>
      <c r="K37" s="48">
        <f t="shared" si="2"/>
        <v>-5683201</v>
      </c>
      <c r="L37" s="48">
        <f t="shared" si="2"/>
        <v>-1364499</v>
      </c>
      <c r="M37" s="48">
        <f t="shared" si="2"/>
        <v>7152635</v>
      </c>
      <c r="N37" s="48">
        <f t="shared" si="2"/>
        <v>104935</v>
      </c>
      <c r="O37" s="48">
        <f t="shared" si="2"/>
        <v>-1847273</v>
      </c>
      <c r="P37" s="48">
        <f t="shared" si="2"/>
        <v>-1674134</v>
      </c>
      <c r="Q37" s="48">
        <f t="shared" si="2"/>
        <v>-4064293</v>
      </c>
      <c r="R37" s="48">
        <f t="shared" si="2"/>
        <v>-7585700</v>
      </c>
      <c r="S37" s="48">
        <f t="shared" si="2"/>
        <v>-1188719</v>
      </c>
      <c r="T37" s="48">
        <f t="shared" si="2"/>
        <v>-758566</v>
      </c>
      <c r="U37" s="48">
        <f t="shared" si="2"/>
        <v>1085960</v>
      </c>
      <c r="V37" s="48">
        <f t="shared" si="2"/>
        <v>-861325</v>
      </c>
      <c r="W37" s="48">
        <f t="shared" si="2"/>
        <v>19547430</v>
      </c>
      <c r="X37" s="48">
        <f>IF(F21=F35,0,X21-X35)</f>
        <v>2841452</v>
      </c>
      <c r="Y37" s="48">
        <f t="shared" si="2"/>
        <v>16705978</v>
      </c>
      <c r="Z37" s="49">
        <f>+IF(X37&lt;&gt;0,+(Y37/X37)*100,0)</f>
        <v>587.9380682833988</v>
      </c>
      <c r="AA37" s="46">
        <f>+AA21-AA35</f>
        <v>2841452</v>
      </c>
    </row>
    <row r="38" spans="1:27" ht="22.5" customHeight="1">
      <c r="A38" s="50" t="s">
        <v>60</v>
      </c>
      <c r="B38" s="29"/>
      <c r="C38" s="6">
        <v>9247000</v>
      </c>
      <c r="D38" s="6"/>
      <c r="E38" s="7">
        <v>15170000</v>
      </c>
      <c r="F38" s="8">
        <v>15170000</v>
      </c>
      <c r="G38" s="8"/>
      <c r="H38" s="8">
        <v>1257204</v>
      </c>
      <c r="I38" s="8">
        <v>1257204</v>
      </c>
      <c r="J38" s="8">
        <v>2514408</v>
      </c>
      <c r="K38" s="8">
        <v>583170</v>
      </c>
      <c r="L38" s="8">
        <v>246143</v>
      </c>
      <c r="M38" s="8">
        <v>2116383</v>
      </c>
      <c r="N38" s="8">
        <v>2945696</v>
      </c>
      <c r="O38" s="8">
        <v>96002</v>
      </c>
      <c r="P38" s="8">
        <v>1154345</v>
      </c>
      <c r="Q38" s="8">
        <v>8459412</v>
      </c>
      <c r="R38" s="8">
        <v>9709759</v>
      </c>
      <c r="S38" s="8"/>
      <c r="T38" s="8">
        <v>882588</v>
      </c>
      <c r="U38" s="8"/>
      <c r="V38" s="8">
        <v>882588</v>
      </c>
      <c r="W38" s="8">
        <v>16052451</v>
      </c>
      <c r="X38" s="8">
        <v>15170000</v>
      </c>
      <c r="Y38" s="8">
        <v>882451</v>
      </c>
      <c r="Z38" s="2">
        <v>5.82</v>
      </c>
      <c r="AA38" s="6">
        <v>15170000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8320760</v>
      </c>
      <c r="D41" s="56">
        <f>SUM(D37:D40)</f>
        <v>0</v>
      </c>
      <c r="E41" s="57">
        <f t="shared" si="3"/>
        <v>18594829</v>
      </c>
      <c r="F41" s="58">
        <f t="shared" si="3"/>
        <v>18011452</v>
      </c>
      <c r="G41" s="58">
        <f t="shared" si="3"/>
        <v>10138850</v>
      </c>
      <c r="H41" s="58">
        <f t="shared" si="3"/>
        <v>9761948</v>
      </c>
      <c r="I41" s="58">
        <f t="shared" si="3"/>
        <v>10503130</v>
      </c>
      <c r="J41" s="58">
        <f t="shared" si="3"/>
        <v>30403928</v>
      </c>
      <c r="K41" s="58">
        <f t="shared" si="3"/>
        <v>-5100031</v>
      </c>
      <c r="L41" s="58">
        <f t="shared" si="3"/>
        <v>-1118356</v>
      </c>
      <c r="M41" s="58">
        <f t="shared" si="3"/>
        <v>9269018</v>
      </c>
      <c r="N41" s="58">
        <f t="shared" si="3"/>
        <v>3050631</v>
      </c>
      <c r="O41" s="58">
        <f t="shared" si="3"/>
        <v>-1751271</v>
      </c>
      <c r="P41" s="58">
        <f t="shared" si="3"/>
        <v>-519789</v>
      </c>
      <c r="Q41" s="58">
        <f t="shared" si="3"/>
        <v>4395119</v>
      </c>
      <c r="R41" s="58">
        <f t="shared" si="3"/>
        <v>2124059</v>
      </c>
      <c r="S41" s="58">
        <f t="shared" si="3"/>
        <v>-1188719</v>
      </c>
      <c r="T41" s="58">
        <f t="shared" si="3"/>
        <v>124022</v>
      </c>
      <c r="U41" s="58">
        <f t="shared" si="3"/>
        <v>1085960</v>
      </c>
      <c r="V41" s="58">
        <f t="shared" si="3"/>
        <v>21263</v>
      </c>
      <c r="W41" s="58">
        <f t="shared" si="3"/>
        <v>35599881</v>
      </c>
      <c r="X41" s="58">
        <f t="shared" si="3"/>
        <v>18011452</v>
      </c>
      <c r="Y41" s="58">
        <f t="shared" si="3"/>
        <v>17588429</v>
      </c>
      <c r="Z41" s="59">
        <f>+IF(X41&lt;&gt;0,+(Y41/X41)*100,0)</f>
        <v>97.65136647506264</v>
      </c>
      <c r="AA41" s="56">
        <f>SUM(AA37:AA40)</f>
        <v>18011452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8320760</v>
      </c>
      <c r="D43" s="64">
        <f>+D41-D42</f>
        <v>0</v>
      </c>
      <c r="E43" s="65">
        <f t="shared" si="4"/>
        <v>18594829</v>
      </c>
      <c r="F43" s="66">
        <f t="shared" si="4"/>
        <v>18011452</v>
      </c>
      <c r="G43" s="66">
        <f t="shared" si="4"/>
        <v>10138850</v>
      </c>
      <c r="H43" s="66">
        <f t="shared" si="4"/>
        <v>9761948</v>
      </c>
      <c r="I43" s="66">
        <f t="shared" si="4"/>
        <v>10503130</v>
      </c>
      <c r="J43" s="66">
        <f t="shared" si="4"/>
        <v>30403928</v>
      </c>
      <c r="K43" s="66">
        <f t="shared" si="4"/>
        <v>-5100031</v>
      </c>
      <c r="L43" s="66">
        <f t="shared" si="4"/>
        <v>-1118356</v>
      </c>
      <c r="M43" s="66">
        <f t="shared" si="4"/>
        <v>9269018</v>
      </c>
      <c r="N43" s="66">
        <f t="shared" si="4"/>
        <v>3050631</v>
      </c>
      <c r="O43" s="66">
        <f t="shared" si="4"/>
        <v>-1751271</v>
      </c>
      <c r="P43" s="66">
        <f t="shared" si="4"/>
        <v>-519789</v>
      </c>
      <c r="Q43" s="66">
        <f t="shared" si="4"/>
        <v>4395119</v>
      </c>
      <c r="R43" s="66">
        <f t="shared" si="4"/>
        <v>2124059</v>
      </c>
      <c r="S43" s="66">
        <f t="shared" si="4"/>
        <v>-1188719</v>
      </c>
      <c r="T43" s="66">
        <f t="shared" si="4"/>
        <v>124022</v>
      </c>
      <c r="U43" s="66">
        <f t="shared" si="4"/>
        <v>1085960</v>
      </c>
      <c r="V43" s="66">
        <f t="shared" si="4"/>
        <v>21263</v>
      </c>
      <c r="W43" s="66">
        <f t="shared" si="4"/>
        <v>35599881</v>
      </c>
      <c r="X43" s="66">
        <f t="shared" si="4"/>
        <v>18011452</v>
      </c>
      <c r="Y43" s="66">
        <f t="shared" si="4"/>
        <v>17588429</v>
      </c>
      <c r="Z43" s="67">
        <f>+IF(X43&lt;&gt;0,+(Y43/X43)*100,0)</f>
        <v>97.65136647506264</v>
      </c>
      <c r="AA43" s="64">
        <f>+AA41-AA42</f>
        <v>18011452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8320760</v>
      </c>
      <c r="D45" s="56">
        <f>SUM(D43:D44)</f>
        <v>0</v>
      </c>
      <c r="E45" s="57">
        <f t="shared" si="5"/>
        <v>18594829</v>
      </c>
      <c r="F45" s="58">
        <f t="shared" si="5"/>
        <v>18011452</v>
      </c>
      <c r="G45" s="58">
        <f t="shared" si="5"/>
        <v>10138850</v>
      </c>
      <c r="H45" s="58">
        <f t="shared" si="5"/>
        <v>9761948</v>
      </c>
      <c r="I45" s="58">
        <f t="shared" si="5"/>
        <v>10503130</v>
      </c>
      <c r="J45" s="58">
        <f t="shared" si="5"/>
        <v>30403928</v>
      </c>
      <c r="K45" s="58">
        <f t="shared" si="5"/>
        <v>-5100031</v>
      </c>
      <c r="L45" s="58">
        <f t="shared" si="5"/>
        <v>-1118356</v>
      </c>
      <c r="M45" s="58">
        <f t="shared" si="5"/>
        <v>9269018</v>
      </c>
      <c r="N45" s="58">
        <f t="shared" si="5"/>
        <v>3050631</v>
      </c>
      <c r="O45" s="58">
        <f t="shared" si="5"/>
        <v>-1751271</v>
      </c>
      <c r="P45" s="58">
        <f t="shared" si="5"/>
        <v>-519789</v>
      </c>
      <c r="Q45" s="58">
        <f t="shared" si="5"/>
        <v>4395119</v>
      </c>
      <c r="R45" s="58">
        <f t="shared" si="5"/>
        <v>2124059</v>
      </c>
      <c r="S45" s="58">
        <f t="shared" si="5"/>
        <v>-1188719</v>
      </c>
      <c r="T45" s="58">
        <f t="shared" si="5"/>
        <v>124022</v>
      </c>
      <c r="U45" s="58">
        <f t="shared" si="5"/>
        <v>1085960</v>
      </c>
      <c r="V45" s="58">
        <f t="shared" si="5"/>
        <v>21263</v>
      </c>
      <c r="W45" s="58">
        <f t="shared" si="5"/>
        <v>35599881</v>
      </c>
      <c r="X45" s="58">
        <f t="shared" si="5"/>
        <v>18011452</v>
      </c>
      <c r="Y45" s="58">
        <f t="shared" si="5"/>
        <v>17588429</v>
      </c>
      <c r="Z45" s="59">
        <f>+IF(X45&lt;&gt;0,+(Y45/X45)*100,0)</f>
        <v>97.65136647506264</v>
      </c>
      <c r="AA45" s="56">
        <f>SUM(AA43:AA44)</f>
        <v>18011452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8320760</v>
      </c>
      <c r="D47" s="71">
        <f>SUM(D45:D46)</f>
        <v>0</v>
      </c>
      <c r="E47" s="72">
        <f t="shared" si="6"/>
        <v>18594829</v>
      </c>
      <c r="F47" s="73">
        <f t="shared" si="6"/>
        <v>18011452</v>
      </c>
      <c r="G47" s="73">
        <f t="shared" si="6"/>
        <v>10138850</v>
      </c>
      <c r="H47" s="74">
        <f t="shared" si="6"/>
        <v>9761948</v>
      </c>
      <c r="I47" s="74">
        <f t="shared" si="6"/>
        <v>10503130</v>
      </c>
      <c r="J47" s="74">
        <f t="shared" si="6"/>
        <v>30403928</v>
      </c>
      <c r="K47" s="74">
        <f t="shared" si="6"/>
        <v>-5100031</v>
      </c>
      <c r="L47" s="74">
        <f t="shared" si="6"/>
        <v>-1118356</v>
      </c>
      <c r="M47" s="73">
        <f t="shared" si="6"/>
        <v>9269018</v>
      </c>
      <c r="N47" s="73">
        <f t="shared" si="6"/>
        <v>3050631</v>
      </c>
      <c r="O47" s="74">
        <f t="shared" si="6"/>
        <v>-1751271</v>
      </c>
      <c r="P47" s="74">
        <f t="shared" si="6"/>
        <v>-519789</v>
      </c>
      <c r="Q47" s="74">
        <f t="shared" si="6"/>
        <v>4395119</v>
      </c>
      <c r="R47" s="74">
        <f t="shared" si="6"/>
        <v>2124059</v>
      </c>
      <c r="S47" s="74">
        <f t="shared" si="6"/>
        <v>-1188719</v>
      </c>
      <c r="T47" s="73">
        <f t="shared" si="6"/>
        <v>124022</v>
      </c>
      <c r="U47" s="73">
        <f t="shared" si="6"/>
        <v>1085960</v>
      </c>
      <c r="V47" s="74">
        <f t="shared" si="6"/>
        <v>21263</v>
      </c>
      <c r="W47" s="74">
        <f t="shared" si="6"/>
        <v>35599881</v>
      </c>
      <c r="X47" s="74">
        <f t="shared" si="6"/>
        <v>18011452</v>
      </c>
      <c r="Y47" s="74">
        <f t="shared" si="6"/>
        <v>17588429</v>
      </c>
      <c r="Z47" s="75">
        <f>+IF(X47&lt;&gt;0,+(Y47/X47)*100,0)</f>
        <v>97.65136647506264</v>
      </c>
      <c r="AA47" s="76">
        <f>SUM(AA45:AA46)</f>
        <v>18011452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19099541</v>
      </c>
      <c r="D5" s="6"/>
      <c r="E5" s="7"/>
      <c r="F5" s="8">
        <v>30438904</v>
      </c>
      <c r="G5" s="8">
        <v>2152946</v>
      </c>
      <c r="H5" s="8">
        <v>2170004</v>
      </c>
      <c r="I5" s="8">
        <v>2176206</v>
      </c>
      <c r="J5" s="8">
        <v>6499156</v>
      </c>
      <c r="K5" s="8">
        <v>2176681</v>
      </c>
      <c r="L5" s="8">
        <v>2179871</v>
      </c>
      <c r="M5" s="8">
        <v>2180919</v>
      </c>
      <c r="N5" s="8">
        <v>6537471</v>
      </c>
      <c r="O5" s="8">
        <v>2182945</v>
      </c>
      <c r="P5" s="8">
        <v>2299259</v>
      </c>
      <c r="Q5" s="8">
        <v>2310549</v>
      </c>
      <c r="R5" s="8">
        <v>6792753</v>
      </c>
      <c r="S5" s="8">
        <v>2271014</v>
      </c>
      <c r="T5" s="8">
        <v>2262906</v>
      </c>
      <c r="U5" s="8"/>
      <c r="V5" s="8">
        <v>4533920</v>
      </c>
      <c r="W5" s="8">
        <v>24363300</v>
      </c>
      <c r="X5" s="8">
        <v>30438904</v>
      </c>
      <c r="Y5" s="8">
        <v>-6075604</v>
      </c>
      <c r="Z5" s="2">
        <v>-19.96</v>
      </c>
      <c r="AA5" s="6">
        <v>30438904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1034870</v>
      </c>
      <c r="D9" s="6"/>
      <c r="E9" s="7">
        <v>1233000</v>
      </c>
      <c r="F9" s="8">
        <v>1323148</v>
      </c>
      <c r="G9" s="8">
        <v>94730</v>
      </c>
      <c r="H9" s="8">
        <v>94573</v>
      </c>
      <c r="I9" s="8">
        <v>94724</v>
      </c>
      <c r="J9" s="8">
        <v>284027</v>
      </c>
      <c r="K9" s="8">
        <v>94439</v>
      </c>
      <c r="L9" s="8">
        <v>94120</v>
      </c>
      <c r="M9" s="8">
        <v>94684</v>
      </c>
      <c r="N9" s="8">
        <v>283243</v>
      </c>
      <c r="O9" s="8">
        <v>94305</v>
      </c>
      <c r="P9" s="8">
        <v>94802</v>
      </c>
      <c r="Q9" s="8">
        <v>94897</v>
      </c>
      <c r="R9" s="8">
        <v>284004</v>
      </c>
      <c r="S9" s="8">
        <v>94845</v>
      </c>
      <c r="T9" s="8">
        <v>95027</v>
      </c>
      <c r="U9" s="8"/>
      <c r="V9" s="8">
        <v>189872</v>
      </c>
      <c r="W9" s="8">
        <v>1041146</v>
      </c>
      <c r="X9" s="8">
        <v>1323148</v>
      </c>
      <c r="Y9" s="8">
        <v>-282002</v>
      </c>
      <c r="Z9" s="2">
        <v>-21.31</v>
      </c>
      <c r="AA9" s="6">
        <v>1323148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111662</v>
      </c>
      <c r="D11" s="6"/>
      <c r="E11" s="7">
        <v>92016</v>
      </c>
      <c r="F11" s="8">
        <v>92020</v>
      </c>
      <c r="G11" s="8">
        <v>614</v>
      </c>
      <c r="H11" s="8">
        <v>10360</v>
      </c>
      <c r="I11" s="8">
        <v>14463</v>
      </c>
      <c r="J11" s="8">
        <v>25437</v>
      </c>
      <c r="K11" s="8">
        <v>2166</v>
      </c>
      <c r="L11" s="8">
        <v>1547</v>
      </c>
      <c r="M11" s="8">
        <v>1212</v>
      </c>
      <c r="N11" s="8">
        <v>4925</v>
      </c>
      <c r="O11" s="8">
        <v>4756</v>
      </c>
      <c r="P11" s="8">
        <v>4360</v>
      </c>
      <c r="Q11" s="8">
        <v>3080</v>
      </c>
      <c r="R11" s="8">
        <v>12196</v>
      </c>
      <c r="S11" s="8"/>
      <c r="T11" s="8"/>
      <c r="U11" s="8"/>
      <c r="V11" s="8"/>
      <c r="W11" s="8">
        <v>42558</v>
      </c>
      <c r="X11" s="8">
        <v>92020</v>
      </c>
      <c r="Y11" s="8">
        <v>-49462</v>
      </c>
      <c r="Z11" s="2">
        <v>-53.75</v>
      </c>
      <c r="AA11" s="6">
        <v>92020</v>
      </c>
    </row>
    <row r="12" spans="1:27" ht="12.75">
      <c r="A12" s="25" t="s">
        <v>37</v>
      </c>
      <c r="B12" s="29"/>
      <c r="C12" s="6">
        <v>3144619</v>
      </c>
      <c r="D12" s="6"/>
      <c r="E12" s="7">
        <v>3812268</v>
      </c>
      <c r="F12" s="8">
        <v>2329424</v>
      </c>
      <c r="G12" s="8">
        <v>64002</v>
      </c>
      <c r="H12" s="8">
        <v>384590</v>
      </c>
      <c r="I12" s="8">
        <v>19124</v>
      </c>
      <c r="J12" s="8">
        <v>467716</v>
      </c>
      <c r="K12" s="8">
        <v>39445</v>
      </c>
      <c r="L12" s="8">
        <v>6259</v>
      </c>
      <c r="M12" s="8">
        <v>503681</v>
      </c>
      <c r="N12" s="8">
        <v>549385</v>
      </c>
      <c r="O12" s="8">
        <v>147612</v>
      </c>
      <c r="P12" s="8">
        <v>157651</v>
      </c>
      <c r="Q12" s="8">
        <v>43840</v>
      </c>
      <c r="R12" s="8">
        <v>349103</v>
      </c>
      <c r="S12" s="8">
        <v>35888</v>
      </c>
      <c r="T12" s="8"/>
      <c r="U12" s="8"/>
      <c r="V12" s="8">
        <v>35888</v>
      </c>
      <c r="W12" s="8">
        <v>1402092</v>
      </c>
      <c r="X12" s="8">
        <v>2329424</v>
      </c>
      <c r="Y12" s="8">
        <v>-927332</v>
      </c>
      <c r="Z12" s="2">
        <v>-39.81</v>
      </c>
      <c r="AA12" s="6">
        <v>2329424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1576578</v>
      </c>
      <c r="D15" s="6"/>
      <c r="E15" s="7">
        <v>324948</v>
      </c>
      <c r="F15" s="8">
        <v>206848</v>
      </c>
      <c r="G15" s="8">
        <v>4700</v>
      </c>
      <c r="H15" s="8">
        <v>1928</v>
      </c>
      <c r="I15" s="8">
        <v>11371</v>
      </c>
      <c r="J15" s="8">
        <v>17999</v>
      </c>
      <c r="K15" s="8">
        <v>3382</v>
      </c>
      <c r="L15" s="8">
        <v>82</v>
      </c>
      <c r="M15" s="8">
        <v>372</v>
      </c>
      <c r="N15" s="8">
        <v>3836</v>
      </c>
      <c r="O15" s="8">
        <v>3460</v>
      </c>
      <c r="P15" s="8">
        <v>1512</v>
      </c>
      <c r="Q15" s="8">
        <v>829</v>
      </c>
      <c r="R15" s="8">
        <v>5801</v>
      </c>
      <c r="S15" s="8">
        <v>4000</v>
      </c>
      <c r="T15" s="8"/>
      <c r="U15" s="8"/>
      <c r="V15" s="8">
        <v>4000</v>
      </c>
      <c r="W15" s="8">
        <v>31636</v>
      </c>
      <c r="X15" s="8">
        <v>206848</v>
      </c>
      <c r="Y15" s="8">
        <v>-175212</v>
      </c>
      <c r="Z15" s="2">
        <v>-84.71</v>
      </c>
      <c r="AA15" s="6">
        <v>206848</v>
      </c>
    </row>
    <row r="16" spans="1:27" ht="12.75">
      <c r="A16" s="23" t="s">
        <v>41</v>
      </c>
      <c r="B16" s="29"/>
      <c r="C16" s="6">
        <v>488978</v>
      </c>
      <c r="D16" s="6"/>
      <c r="E16" s="7">
        <v>119556</v>
      </c>
      <c r="F16" s="8"/>
      <c r="G16" s="8">
        <v>8969</v>
      </c>
      <c r="H16" s="8">
        <v>34140</v>
      </c>
      <c r="I16" s="8">
        <v>29938</v>
      </c>
      <c r="J16" s="8">
        <v>73047</v>
      </c>
      <c r="K16" s="8">
        <v>38554</v>
      </c>
      <c r="L16" s="8">
        <v>39113</v>
      </c>
      <c r="M16" s="8">
        <v>18001</v>
      </c>
      <c r="N16" s="8">
        <v>95668</v>
      </c>
      <c r="O16" s="8">
        <v>34334</v>
      </c>
      <c r="P16" s="8">
        <v>19918</v>
      </c>
      <c r="Q16" s="8">
        <v>14601</v>
      </c>
      <c r="R16" s="8">
        <v>68853</v>
      </c>
      <c r="S16" s="8"/>
      <c r="T16" s="8"/>
      <c r="U16" s="8"/>
      <c r="V16" s="8"/>
      <c r="W16" s="8">
        <v>237568</v>
      </c>
      <c r="X16" s="8"/>
      <c r="Y16" s="8">
        <v>237568</v>
      </c>
      <c r="Z16" s="2"/>
      <c r="AA16" s="6"/>
    </row>
    <row r="17" spans="1:27" ht="12.75">
      <c r="A17" s="23" t="s">
        <v>42</v>
      </c>
      <c r="B17" s="29"/>
      <c r="C17" s="6">
        <v>2513315</v>
      </c>
      <c r="D17" s="6"/>
      <c r="E17" s="7">
        <v>4723524</v>
      </c>
      <c r="F17" s="8">
        <v>1828244</v>
      </c>
      <c r="G17" s="8">
        <v>129053</v>
      </c>
      <c r="H17" s="8">
        <v>156092</v>
      </c>
      <c r="I17" s="8">
        <v>84351</v>
      </c>
      <c r="J17" s="8">
        <v>369496</v>
      </c>
      <c r="K17" s="8">
        <v>105910</v>
      </c>
      <c r="L17" s="8">
        <v>129158</v>
      </c>
      <c r="M17" s="8">
        <v>160820</v>
      </c>
      <c r="N17" s="8">
        <v>395888</v>
      </c>
      <c r="O17" s="8">
        <v>148738</v>
      </c>
      <c r="P17" s="8">
        <v>188936</v>
      </c>
      <c r="Q17" s="8">
        <v>97126</v>
      </c>
      <c r="R17" s="8">
        <v>434800</v>
      </c>
      <c r="S17" s="8"/>
      <c r="T17" s="8"/>
      <c r="U17" s="8"/>
      <c r="V17" s="8"/>
      <c r="W17" s="8">
        <v>1200184</v>
      </c>
      <c r="X17" s="8">
        <v>1828244</v>
      </c>
      <c r="Y17" s="8">
        <v>-628060</v>
      </c>
      <c r="Z17" s="2">
        <v>-34.35</v>
      </c>
      <c r="AA17" s="6">
        <v>1828244</v>
      </c>
    </row>
    <row r="18" spans="1:27" ht="12.75">
      <c r="A18" s="23" t="s">
        <v>43</v>
      </c>
      <c r="B18" s="29"/>
      <c r="C18" s="6">
        <v>86766663</v>
      </c>
      <c r="D18" s="6"/>
      <c r="E18" s="7">
        <v>103500312</v>
      </c>
      <c r="F18" s="8">
        <v>94700320</v>
      </c>
      <c r="G18" s="8">
        <v>38233000</v>
      </c>
      <c r="H18" s="8">
        <v>1908174</v>
      </c>
      <c r="I18" s="8">
        <v>16626</v>
      </c>
      <c r="J18" s="8">
        <v>40157800</v>
      </c>
      <c r="K18" s="8">
        <v>624</v>
      </c>
      <c r="L18" s="8">
        <v>20000</v>
      </c>
      <c r="M18" s="8">
        <v>30586000</v>
      </c>
      <c r="N18" s="8">
        <v>30606624</v>
      </c>
      <c r="O18" s="8">
        <v>1088966</v>
      </c>
      <c r="P18" s="8">
        <v>-2009654</v>
      </c>
      <c r="Q18" s="8">
        <v>24709851</v>
      </c>
      <c r="R18" s="8">
        <v>23789163</v>
      </c>
      <c r="S18" s="8"/>
      <c r="T18" s="8">
        <v>1017824</v>
      </c>
      <c r="U18" s="8"/>
      <c r="V18" s="8">
        <v>1017824</v>
      </c>
      <c r="W18" s="8">
        <v>95571411</v>
      </c>
      <c r="X18" s="8">
        <v>94700320</v>
      </c>
      <c r="Y18" s="8">
        <v>871091</v>
      </c>
      <c r="Z18" s="2">
        <v>0.92</v>
      </c>
      <c r="AA18" s="6">
        <v>94700320</v>
      </c>
    </row>
    <row r="19" spans="1:27" ht="12.75">
      <c r="A19" s="23" t="s">
        <v>44</v>
      </c>
      <c r="B19" s="29"/>
      <c r="C19" s="6">
        <v>2020103</v>
      </c>
      <c r="D19" s="6"/>
      <c r="E19" s="7">
        <v>160896</v>
      </c>
      <c r="F19" s="26">
        <v>12268251</v>
      </c>
      <c r="G19" s="26">
        <v>15267</v>
      </c>
      <c r="H19" s="26">
        <v>45132</v>
      </c>
      <c r="I19" s="26">
        <v>45542</v>
      </c>
      <c r="J19" s="26">
        <v>105941</v>
      </c>
      <c r="K19" s="26">
        <v>12293</v>
      </c>
      <c r="L19" s="26">
        <v>34270</v>
      </c>
      <c r="M19" s="26">
        <v>510387</v>
      </c>
      <c r="N19" s="26">
        <v>556950</v>
      </c>
      <c r="O19" s="26">
        <v>380324</v>
      </c>
      <c r="P19" s="26">
        <v>16699</v>
      </c>
      <c r="Q19" s="26">
        <v>75543</v>
      </c>
      <c r="R19" s="26">
        <v>472566</v>
      </c>
      <c r="S19" s="26"/>
      <c r="T19" s="26">
        <v>17411</v>
      </c>
      <c r="U19" s="26"/>
      <c r="V19" s="26">
        <v>17411</v>
      </c>
      <c r="W19" s="26">
        <v>1152868</v>
      </c>
      <c r="X19" s="26">
        <v>12268251</v>
      </c>
      <c r="Y19" s="26">
        <v>-11115383</v>
      </c>
      <c r="Z19" s="27">
        <v>-90.6</v>
      </c>
      <c r="AA19" s="28">
        <v>12268251</v>
      </c>
    </row>
    <row r="20" spans="1:27" ht="12.75">
      <c r="A20" s="23" t="s">
        <v>45</v>
      </c>
      <c r="B20" s="29"/>
      <c r="C20" s="6">
        <v>1956228</v>
      </c>
      <c r="D20" s="6"/>
      <c r="E20" s="7"/>
      <c r="F20" s="8"/>
      <c r="G20" s="8"/>
      <c r="H20" s="8"/>
      <c r="I20" s="30"/>
      <c r="J20" s="8"/>
      <c r="K20" s="8">
        <v>392858</v>
      </c>
      <c r="L20" s="8">
        <v>46781</v>
      </c>
      <c r="M20" s="8"/>
      <c r="N20" s="8">
        <v>439639</v>
      </c>
      <c r="O20" s="8"/>
      <c r="P20" s="30"/>
      <c r="Q20" s="8"/>
      <c r="R20" s="8"/>
      <c r="S20" s="8"/>
      <c r="T20" s="8"/>
      <c r="U20" s="8"/>
      <c r="V20" s="8"/>
      <c r="W20" s="30">
        <v>439639</v>
      </c>
      <c r="X20" s="8"/>
      <c r="Y20" s="8">
        <v>439639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118712557</v>
      </c>
      <c r="D21" s="33">
        <f t="shared" si="0"/>
        <v>0</v>
      </c>
      <c r="E21" s="34">
        <f t="shared" si="0"/>
        <v>113966520</v>
      </c>
      <c r="F21" s="35">
        <f t="shared" si="0"/>
        <v>143187159</v>
      </c>
      <c r="G21" s="35">
        <f t="shared" si="0"/>
        <v>40703281</v>
      </c>
      <c r="H21" s="35">
        <f t="shared" si="0"/>
        <v>4804993</v>
      </c>
      <c r="I21" s="35">
        <f t="shared" si="0"/>
        <v>2492345</v>
      </c>
      <c r="J21" s="35">
        <f t="shared" si="0"/>
        <v>48000619</v>
      </c>
      <c r="K21" s="35">
        <f t="shared" si="0"/>
        <v>2866352</v>
      </c>
      <c r="L21" s="35">
        <f t="shared" si="0"/>
        <v>2551201</v>
      </c>
      <c r="M21" s="35">
        <f t="shared" si="0"/>
        <v>34056076</v>
      </c>
      <c r="N21" s="35">
        <f t="shared" si="0"/>
        <v>39473629</v>
      </c>
      <c r="O21" s="35">
        <f t="shared" si="0"/>
        <v>4085440</v>
      </c>
      <c r="P21" s="35">
        <f t="shared" si="0"/>
        <v>773483</v>
      </c>
      <c r="Q21" s="35">
        <f t="shared" si="0"/>
        <v>27350316</v>
      </c>
      <c r="R21" s="35">
        <f t="shared" si="0"/>
        <v>32209239</v>
      </c>
      <c r="S21" s="35">
        <f t="shared" si="0"/>
        <v>2405747</v>
      </c>
      <c r="T21" s="35">
        <f t="shared" si="0"/>
        <v>3393168</v>
      </c>
      <c r="U21" s="35">
        <f t="shared" si="0"/>
        <v>0</v>
      </c>
      <c r="V21" s="35">
        <f t="shared" si="0"/>
        <v>5798915</v>
      </c>
      <c r="W21" s="35">
        <f t="shared" si="0"/>
        <v>125482402</v>
      </c>
      <c r="X21" s="35">
        <f t="shared" si="0"/>
        <v>143187159</v>
      </c>
      <c r="Y21" s="35">
        <f t="shared" si="0"/>
        <v>-17704757</v>
      </c>
      <c r="Z21" s="36">
        <f>+IF(X21&lt;&gt;0,+(Y21/X21)*100,0)</f>
        <v>-12.364765893567313</v>
      </c>
      <c r="AA21" s="33">
        <f>SUM(AA5:AA20)</f>
        <v>143187159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30890521</v>
      </c>
      <c r="D24" s="6"/>
      <c r="E24" s="7">
        <v>28811232</v>
      </c>
      <c r="F24" s="8">
        <v>30054356</v>
      </c>
      <c r="G24" s="8">
        <v>377888</v>
      </c>
      <c r="H24" s="8">
        <v>404760</v>
      </c>
      <c r="I24" s="8">
        <v>542509</v>
      </c>
      <c r="J24" s="8">
        <v>1325157</v>
      </c>
      <c r="K24" s="8">
        <v>2774012</v>
      </c>
      <c r="L24" s="8">
        <v>5078707</v>
      </c>
      <c r="M24" s="8">
        <v>496639</v>
      </c>
      <c r="N24" s="8">
        <v>8349358</v>
      </c>
      <c r="O24" s="8">
        <v>4529422</v>
      </c>
      <c r="P24" s="8">
        <v>1521966</v>
      </c>
      <c r="Q24" s="8">
        <v>3416424</v>
      </c>
      <c r="R24" s="8">
        <v>9467812</v>
      </c>
      <c r="S24" s="8">
        <v>65812</v>
      </c>
      <c r="T24" s="8">
        <v>3926891</v>
      </c>
      <c r="U24" s="8"/>
      <c r="V24" s="8">
        <v>3992703</v>
      </c>
      <c r="W24" s="8">
        <v>23135030</v>
      </c>
      <c r="X24" s="8">
        <v>30054356</v>
      </c>
      <c r="Y24" s="8">
        <v>-6919326</v>
      </c>
      <c r="Z24" s="2">
        <v>-23.02</v>
      </c>
      <c r="AA24" s="6">
        <v>30054356</v>
      </c>
    </row>
    <row r="25" spans="1:27" ht="12.75">
      <c r="A25" s="25" t="s">
        <v>49</v>
      </c>
      <c r="B25" s="24"/>
      <c r="C25" s="6">
        <v>9044404</v>
      </c>
      <c r="D25" s="6"/>
      <c r="E25" s="7">
        <v>10284708</v>
      </c>
      <c r="F25" s="8">
        <v>9044408</v>
      </c>
      <c r="G25" s="8">
        <v>500000</v>
      </c>
      <c r="H25" s="8"/>
      <c r="I25" s="8"/>
      <c r="J25" s="8">
        <v>500000</v>
      </c>
      <c r="K25" s="8">
        <v>804703</v>
      </c>
      <c r="L25" s="8">
        <v>1787455</v>
      </c>
      <c r="M25" s="8"/>
      <c r="N25" s="8">
        <v>2592158</v>
      </c>
      <c r="O25" s="8">
        <v>1632284</v>
      </c>
      <c r="P25" s="8">
        <v>363034</v>
      </c>
      <c r="Q25" s="8">
        <v>84409</v>
      </c>
      <c r="R25" s="8">
        <v>2079727</v>
      </c>
      <c r="S25" s="8"/>
      <c r="T25" s="8">
        <v>2895852</v>
      </c>
      <c r="U25" s="8"/>
      <c r="V25" s="8">
        <v>2895852</v>
      </c>
      <c r="W25" s="8">
        <v>8067737</v>
      </c>
      <c r="X25" s="8">
        <v>9044408</v>
      </c>
      <c r="Y25" s="8">
        <v>-976671</v>
      </c>
      <c r="Z25" s="2">
        <v>-10.8</v>
      </c>
      <c r="AA25" s="6">
        <v>9044408</v>
      </c>
    </row>
    <row r="26" spans="1:27" ht="12.75">
      <c r="A26" s="25" t="s">
        <v>50</v>
      </c>
      <c r="B26" s="24"/>
      <c r="C26" s="6">
        <v>-1152960</v>
      </c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2.75">
      <c r="A27" s="25" t="s">
        <v>51</v>
      </c>
      <c r="B27" s="24"/>
      <c r="C27" s="6">
        <v>60683381</v>
      </c>
      <c r="D27" s="6"/>
      <c r="E27" s="7">
        <v>2100024</v>
      </c>
      <c r="F27" s="8">
        <v>18000024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18000024</v>
      </c>
      <c r="Y27" s="8">
        <v>-18000024</v>
      </c>
      <c r="Z27" s="2">
        <v>-100</v>
      </c>
      <c r="AA27" s="6">
        <v>18000024</v>
      </c>
    </row>
    <row r="28" spans="1:27" ht="12.75">
      <c r="A28" s="25" t="s">
        <v>52</v>
      </c>
      <c r="B28" s="24"/>
      <c r="C28" s="6">
        <v>3008508</v>
      </c>
      <c r="D28" s="6"/>
      <c r="E28" s="7">
        <v>1200000</v>
      </c>
      <c r="F28" s="8">
        <v>1200000</v>
      </c>
      <c r="G28" s="8"/>
      <c r="H28" s="8"/>
      <c r="I28" s="8"/>
      <c r="J28" s="8"/>
      <c r="K28" s="8"/>
      <c r="L28" s="8"/>
      <c r="M28" s="8"/>
      <c r="N28" s="8"/>
      <c r="O28" s="8"/>
      <c r="P28" s="8">
        <v>1256062</v>
      </c>
      <c r="Q28" s="8">
        <v>916980</v>
      </c>
      <c r="R28" s="8">
        <v>2173042</v>
      </c>
      <c r="S28" s="8"/>
      <c r="T28" s="8"/>
      <c r="U28" s="8"/>
      <c r="V28" s="8"/>
      <c r="W28" s="8">
        <v>2173042</v>
      </c>
      <c r="X28" s="8">
        <v>1200000</v>
      </c>
      <c r="Y28" s="8">
        <v>973042</v>
      </c>
      <c r="Z28" s="2">
        <v>81.09</v>
      </c>
      <c r="AA28" s="6">
        <v>1200000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67482</v>
      </c>
      <c r="D30" s="6"/>
      <c r="E30" s="7">
        <v>286548</v>
      </c>
      <c r="F30" s="8">
        <v>290550</v>
      </c>
      <c r="G30" s="8">
        <v>26631</v>
      </c>
      <c r="H30" s="8">
        <v>2274</v>
      </c>
      <c r="I30" s="8">
        <v>2368</v>
      </c>
      <c r="J30" s="8">
        <v>31273</v>
      </c>
      <c r="K30" s="8">
        <v>40123</v>
      </c>
      <c r="L30" s="8">
        <v>3600</v>
      </c>
      <c r="M30" s="8">
        <v>33674</v>
      </c>
      <c r="N30" s="8">
        <v>77397</v>
      </c>
      <c r="O30" s="8">
        <v>2368</v>
      </c>
      <c r="P30" s="8">
        <v>2368</v>
      </c>
      <c r="Q30" s="8">
        <v>106134</v>
      </c>
      <c r="R30" s="8">
        <v>110870</v>
      </c>
      <c r="S30" s="8"/>
      <c r="T30" s="8">
        <v>10998</v>
      </c>
      <c r="U30" s="8"/>
      <c r="V30" s="8">
        <v>10998</v>
      </c>
      <c r="W30" s="8">
        <v>230538</v>
      </c>
      <c r="X30" s="8">
        <v>290550</v>
      </c>
      <c r="Y30" s="8">
        <v>-60012</v>
      </c>
      <c r="Z30" s="2">
        <v>-20.65</v>
      </c>
      <c r="AA30" s="6">
        <v>290550</v>
      </c>
    </row>
    <row r="31" spans="1:27" ht="12.75">
      <c r="A31" s="25" t="s">
        <v>55</v>
      </c>
      <c r="B31" s="24"/>
      <c r="C31" s="6">
        <v>59717993</v>
      </c>
      <c r="D31" s="6"/>
      <c r="E31" s="7">
        <v>33454128</v>
      </c>
      <c r="F31" s="8">
        <v>39272188</v>
      </c>
      <c r="G31" s="8">
        <v>1702422</v>
      </c>
      <c r="H31" s="8">
        <v>3823522</v>
      </c>
      <c r="I31" s="8">
        <v>1954916</v>
      </c>
      <c r="J31" s="8">
        <v>7480860</v>
      </c>
      <c r="K31" s="8">
        <v>5395420</v>
      </c>
      <c r="L31" s="8">
        <v>1873060</v>
      </c>
      <c r="M31" s="8">
        <v>3939572</v>
      </c>
      <c r="N31" s="8">
        <v>11208052</v>
      </c>
      <c r="O31" s="8">
        <v>1603206</v>
      </c>
      <c r="P31" s="8">
        <v>4634394</v>
      </c>
      <c r="Q31" s="8">
        <v>913483</v>
      </c>
      <c r="R31" s="8">
        <v>7151083</v>
      </c>
      <c r="S31" s="8">
        <v>1075386</v>
      </c>
      <c r="T31" s="8">
        <v>3569986</v>
      </c>
      <c r="U31" s="8"/>
      <c r="V31" s="8">
        <v>4645372</v>
      </c>
      <c r="W31" s="8">
        <v>30485367</v>
      </c>
      <c r="X31" s="8">
        <v>39272188</v>
      </c>
      <c r="Y31" s="8">
        <v>-8786821</v>
      </c>
      <c r="Z31" s="2">
        <v>-22.37</v>
      </c>
      <c r="AA31" s="6">
        <v>39272188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20893396</v>
      </c>
      <c r="D33" s="6"/>
      <c r="E33" s="7">
        <v>27957828</v>
      </c>
      <c r="F33" s="8">
        <v>25948864</v>
      </c>
      <c r="G33" s="8">
        <v>697819</v>
      </c>
      <c r="H33" s="8">
        <v>1625571</v>
      </c>
      <c r="I33" s="8">
        <v>1629893</v>
      </c>
      <c r="J33" s="8">
        <v>3953283</v>
      </c>
      <c r="K33" s="8">
        <v>1488363</v>
      </c>
      <c r="L33" s="8">
        <v>2413313</v>
      </c>
      <c r="M33" s="8">
        <v>954261</v>
      </c>
      <c r="N33" s="8">
        <v>4855937</v>
      </c>
      <c r="O33" s="8">
        <v>2891280</v>
      </c>
      <c r="P33" s="8">
        <v>3207297</v>
      </c>
      <c r="Q33" s="8">
        <v>1425060</v>
      </c>
      <c r="R33" s="8">
        <v>7523637</v>
      </c>
      <c r="S33" s="8">
        <v>700695</v>
      </c>
      <c r="T33" s="8">
        <v>1187838</v>
      </c>
      <c r="U33" s="8"/>
      <c r="V33" s="8">
        <v>1888533</v>
      </c>
      <c r="W33" s="8">
        <v>18221390</v>
      </c>
      <c r="X33" s="8">
        <v>25948864</v>
      </c>
      <c r="Y33" s="8">
        <v>-7727474</v>
      </c>
      <c r="Z33" s="2">
        <v>-29.78</v>
      </c>
      <c r="AA33" s="6">
        <v>25948864</v>
      </c>
    </row>
    <row r="34" spans="1:27" ht="12.75">
      <c r="A34" s="23" t="s">
        <v>57</v>
      </c>
      <c r="B34" s="29"/>
      <c r="C34" s="6">
        <v>3302103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186454828</v>
      </c>
      <c r="D35" s="33">
        <f>SUM(D24:D34)</f>
        <v>0</v>
      </c>
      <c r="E35" s="34">
        <f t="shared" si="1"/>
        <v>104094468</v>
      </c>
      <c r="F35" s="35">
        <f t="shared" si="1"/>
        <v>123810390</v>
      </c>
      <c r="G35" s="35">
        <f t="shared" si="1"/>
        <v>3304760</v>
      </c>
      <c r="H35" s="35">
        <f t="shared" si="1"/>
        <v>5856127</v>
      </c>
      <c r="I35" s="35">
        <f t="shared" si="1"/>
        <v>4129686</v>
      </c>
      <c r="J35" s="35">
        <f t="shared" si="1"/>
        <v>13290573</v>
      </c>
      <c r="K35" s="35">
        <f t="shared" si="1"/>
        <v>10502621</v>
      </c>
      <c r="L35" s="35">
        <f t="shared" si="1"/>
        <v>11156135</v>
      </c>
      <c r="M35" s="35">
        <f t="shared" si="1"/>
        <v>5424146</v>
      </c>
      <c r="N35" s="35">
        <f t="shared" si="1"/>
        <v>27082902</v>
      </c>
      <c r="O35" s="35">
        <f t="shared" si="1"/>
        <v>10658560</v>
      </c>
      <c r="P35" s="35">
        <f t="shared" si="1"/>
        <v>10985121</v>
      </c>
      <c r="Q35" s="35">
        <f t="shared" si="1"/>
        <v>6862490</v>
      </c>
      <c r="R35" s="35">
        <f t="shared" si="1"/>
        <v>28506171</v>
      </c>
      <c r="S35" s="35">
        <f t="shared" si="1"/>
        <v>1841893</v>
      </c>
      <c r="T35" s="35">
        <f t="shared" si="1"/>
        <v>11591565</v>
      </c>
      <c r="U35" s="35">
        <f t="shared" si="1"/>
        <v>0</v>
      </c>
      <c r="V35" s="35">
        <f t="shared" si="1"/>
        <v>13433458</v>
      </c>
      <c r="W35" s="35">
        <f t="shared" si="1"/>
        <v>82313104</v>
      </c>
      <c r="X35" s="35">
        <f t="shared" si="1"/>
        <v>123810390</v>
      </c>
      <c r="Y35" s="35">
        <f t="shared" si="1"/>
        <v>-41497286</v>
      </c>
      <c r="Z35" s="36">
        <f>+IF(X35&lt;&gt;0,+(Y35/X35)*100,0)</f>
        <v>-33.516804203589054</v>
      </c>
      <c r="AA35" s="33">
        <f>SUM(AA24:AA34)</f>
        <v>123810390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-67742271</v>
      </c>
      <c r="D37" s="46">
        <f>+D21-D35</f>
        <v>0</v>
      </c>
      <c r="E37" s="47">
        <f t="shared" si="2"/>
        <v>9872052</v>
      </c>
      <c r="F37" s="48">
        <f t="shared" si="2"/>
        <v>19376769</v>
      </c>
      <c r="G37" s="48">
        <f t="shared" si="2"/>
        <v>37398521</v>
      </c>
      <c r="H37" s="48">
        <f t="shared" si="2"/>
        <v>-1051134</v>
      </c>
      <c r="I37" s="48">
        <f t="shared" si="2"/>
        <v>-1637341</v>
      </c>
      <c r="J37" s="48">
        <f t="shared" si="2"/>
        <v>34710046</v>
      </c>
      <c r="K37" s="48">
        <f t="shared" si="2"/>
        <v>-7636269</v>
      </c>
      <c r="L37" s="48">
        <f t="shared" si="2"/>
        <v>-8604934</v>
      </c>
      <c r="M37" s="48">
        <f t="shared" si="2"/>
        <v>28631930</v>
      </c>
      <c r="N37" s="48">
        <f t="shared" si="2"/>
        <v>12390727</v>
      </c>
      <c r="O37" s="48">
        <f t="shared" si="2"/>
        <v>-6573120</v>
      </c>
      <c r="P37" s="48">
        <f t="shared" si="2"/>
        <v>-10211638</v>
      </c>
      <c r="Q37" s="48">
        <f t="shared" si="2"/>
        <v>20487826</v>
      </c>
      <c r="R37" s="48">
        <f t="shared" si="2"/>
        <v>3703068</v>
      </c>
      <c r="S37" s="48">
        <f t="shared" si="2"/>
        <v>563854</v>
      </c>
      <c r="T37" s="48">
        <f t="shared" si="2"/>
        <v>-8198397</v>
      </c>
      <c r="U37" s="48">
        <f t="shared" si="2"/>
        <v>0</v>
      </c>
      <c r="V37" s="48">
        <f t="shared" si="2"/>
        <v>-7634543</v>
      </c>
      <c r="W37" s="48">
        <f t="shared" si="2"/>
        <v>43169298</v>
      </c>
      <c r="X37" s="48">
        <f>IF(F21=F35,0,X21-X35)</f>
        <v>19376769</v>
      </c>
      <c r="Y37" s="48">
        <f t="shared" si="2"/>
        <v>23792529</v>
      </c>
      <c r="Z37" s="49">
        <f>+IF(X37&lt;&gt;0,+(Y37/X37)*100,0)</f>
        <v>122.78893865122716</v>
      </c>
      <c r="AA37" s="46">
        <f>+AA21-AA35</f>
        <v>19376769</v>
      </c>
    </row>
    <row r="38" spans="1:27" ht="22.5" customHeight="1">
      <c r="A38" s="50" t="s">
        <v>60</v>
      </c>
      <c r="B38" s="29"/>
      <c r="C38" s="6">
        <v>21400000</v>
      </c>
      <c r="D38" s="6"/>
      <c r="E38" s="7">
        <v>23766000</v>
      </c>
      <c r="F38" s="8">
        <v>23766004</v>
      </c>
      <c r="G38" s="8">
        <v>8706000</v>
      </c>
      <c r="H38" s="8"/>
      <c r="I38" s="8"/>
      <c r="J38" s="8">
        <v>8706000</v>
      </c>
      <c r="K38" s="8"/>
      <c r="L38" s="8"/>
      <c r="M38" s="8">
        <v>8294000</v>
      </c>
      <c r="N38" s="8">
        <v>8294000</v>
      </c>
      <c r="O38" s="8">
        <v>-721145</v>
      </c>
      <c r="P38" s="8">
        <v>2235757</v>
      </c>
      <c r="Q38" s="8">
        <v>2918640</v>
      </c>
      <c r="R38" s="8">
        <v>4433252</v>
      </c>
      <c r="S38" s="8"/>
      <c r="T38" s="8">
        <v>-4315494</v>
      </c>
      <c r="U38" s="8"/>
      <c r="V38" s="8">
        <v>-4315494</v>
      </c>
      <c r="W38" s="8">
        <v>17117758</v>
      </c>
      <c r="X38" s="8">
        <v>23766004</v>
      </c>
      <c r="Y38" s="8">
        <v>-6648246</v>
      </c>
      <c r="Z38" s="2">
        <v>-27.97</v>
      </c>
      <c r="AA38" s="6">
        <v>23766004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-46342271</v>
      </c>
      <c r="D41" s="56">
        <f>SUM(D37:D40)</f>
        <v>0</v>
      </c>
      <c r="E41" s="57">
        <f t="shared" si="3"/>
        <v>33638052</v>
      </c>
      <c r="F41" s="58">
        <f t="shared" si="3"/>
        <v>43142773</v>
      </c>
      <c r="G41" s="58">
        <f t="shared" si="3"/>
        <v>46104521</v>
      </c>
      <c r="H41" s="58">
        <f t="shared" si="3"/>
        <v>-1051134</v>
      </c>
      <c r="I41" s="58">
        <f t="shared" si="3"/>
        <v>-1637341</v>
      </c>
      <c r="J41" s="58">
        <f t="shared" si="3"/>
        <v>43416046</v>
      </c>
      <c r="K41" s="58">
        <f t="shared" si="3"/>
        <v>-7636269</v>
      </c>
      <c r="L41" s="58">
        <f t="shared" si="3"/>
        <v>-8604934</v>
      </c>
      <c r="M41" s="58">
        <f t="shared" si="3"/>
        <v>36925930</v>
      </c>
      <c r="N41" s="58">
        <f t="shared" si="3"/>
        <v>20684727</v>
      </c>
      <c r="O41" s="58">
        <f t="shared" si="3"/>
        <v>-7294265</v>
      </c>
      <c r="P41" s="58">
        <f t="shared" si="3"/>
        <v>-7975881</v>
      </c>
      <c r="Q41" s="58">
        <f t="shared" si="3"/>
        <v>23406466</v>
      </c>
      <c r="R41" s="58">
        <f t="shared" si="3"/>
        <v>8136320</v>
      </c>
      <c r="S41" s="58">
        <f t="shared" si="3"/>
        <v>563854</v>
      </c>
      <c r="T41" s="58">
        <f t="shared" si="3"/>
        <v>-12513891</v>
      </c>
      <c r="U41" s="58">
        <f t="shared" si="3"/>
        <v>0</v>
      </c>
      <c r="V41" s="58">
        <f t="shared" si="3"/>
        <v>-11950037</v>
      </c>
      <c r="W41" s="58">
        <f t="shared" si="3"/>
        <v>60287056</v>
      </c>
      <c r="X41" s="58">
        <f t="shared" si="3"/>
        <v>43142773</v>
      </c>
      <c r="Y41" s="58">
        <f t="shared" si="3"/>
        <v>17144283</v>
      </c>
      <c r="Z41" s="59">
        <f>+IF(X41&lt;&gt;0,+(Y41/X41)*100,0)</f>
        <v>39.73848180783372</v>
      </c>
      <c r="AA41" s="56">
        <f>SUM(AA37:AA40)</f>
        <v>43142773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-46342271</v>
      </c>
      <c r="D43" s="64">
        <f>+D41-D42</f>
        <v>0</v>
      </c>
      <c r="E43" s="65">
        <f t="shared" si="4"/>
        <v>33638052</v>
      </c>
      <c r="F43" s="66">
        <f t="shared" si="4"/>
        <v>43142773</v>
      </c>
      <c r="G43" s="66">
        <f t="shared" si="4"/>
        <v>46104521</v>
      </c>
      <c r="H43" s="66">
        <f t="shared" si="4"/>
        <v>-1051134</v>
      </c>
      <c r="I43" s="66">
        <f t="shared" si="4"/>
        <v>-1637341</v>
      </c>
      <c r="J43" s="66">
        <f t="shared" si="4"/>
        <v>43416046</v>
      </c>
      <c r="K43" s="66">
        <f t="shared" si="4"/>
        <v>-7636269</v>
      </c>
      <c r="L43" s="66">
        <f t="shared" si="4"/>
        <v>-8604934</v>
      </c>
      <c r="M43" s="66">
        <f t="shared" si="4"/>
        <v>36925930</v>
      </c>
      <c r="N43" s="66">
        <f t="shared" si="4"/>
        <v>20684727</v>
      </c>
      <c r="O43" s="66">
        <f t="shared" si="4"/>
        <v>-7294265</v>
      </c>
      <c r="P43" s="66">
        <f t="shared" si="4"/>
        <v>-7975881</v>
      </c>
      <c r="Q43" s="66">
        <f t="shared" si="4"/>
        <v>23406466</v>
      </c>
      <c r="R43" s="66">
        <f t="shared" si="4"/>
        <v>8136320</v>
      </c>
      <c r="S43" s="66">
        <f t="shared" si="4"/>
        <v>563854</v>
      </c>
      <c r="T43" s="66">
        <f t="shared" si="4"/>
        <v>-12513891</v>
      </c>
      <c r="U43" s="66">
        <f t="shared" si="4"/>
        <v>0</v>
      </c>
      <c r="V43" s="66">
        <f t="shared" si="4"/>
        <v>-11950037</v>
      </c>
      <c r="W43" s="66">
        <f t="shared" si="4"/>
        <v>60287056</v>
      </c>
      <c r="X43" s="66">
        <f t="shared" si="4"/>
        <v>43142773</v>
      </c>
      <c r="Y43" s="66">
        <f t="shared" si="4"/>
        <v>17144283</v>
      </c>
      <c r="Z43" s="67">
        <f>+IF(X43&lt;&gt;0,+(Y43/X43)*100,0)</f>
        <v>39.73848180783372</v>
      </c>
      <c r="AA43" s="64">
        <f>+AA41-AA42</f>
        <v>43142773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-46342271</v>
      </c>
      <c r="D45" s="56">
        <f>SUM(D43:D44)</f>
        <v>0</v>
      </c>
      <c r="E45" s="57">
        <f t="shared" si="5"/>
        <v>33638052</v>
      </c>
      <c r="F45" s="58">
        <f t="shared" si="5"/>
        <v>43142773</v>
      </c>
      <c r="G45" s="58">
        <f t="shared" si="5"/>
        <v>46104521</v>
      </c>
      <c r="H45" s="58">
        <f t="shared" si="5"/>
        <v>-1051134</v>
      </c>
      <c r="I45" s="58">
        <f t="shared" si="5"/>
        <v>-1637341</v>
      </c>
      <c r="J45" s="58">
        <f t="shared" si="5"/>
        <v>43416046</v>
      </c>
      <c r="K45" s="58">
        <f t="shared" si="5"/>
        <v>-7636269</v>
      </c>
      <c r="L45" s="58">
        <f t="shared" si="5"/>
        <v>-8604934</v>
      </c>
      <c r="M45" s="58">
        <f t="shared" si="5"/>
        <v>36925930</v>
      </c>
      <c r="N45" s="58">
        <f t="shared" si="5"/>
        <v>20684727</v>
      </c>
      <c r="O45" s="58">
        <f t="shared" si="5"/>
        <v>-7294265</v>
      </c>
      <c r="P45" s="58">
        <f t="shared" si="5"/>
        <v>-7975881</v>
      </c>
      <c r="Q45" s="58">
        <f t="shared" si="5"/>
        <v>23406466</v>
      </c>
      <c r="R45" s="58">
        <f t="shared" si="5"/>
        <v>8136320</v>
      </c>
      <c r="S45" s="58">
        <f t="shared" si="5"/>
        <v>563854</v>
      </c>
      <c r="T45" s="58">
        <f t="shared" si="5"/>
        <v>-12513891</v>
      </c>
      <c r="U45" s="58">
        <f t="shared" si="5"/>
        <v>0</v>
      </c>
      <c r="V45" s="58">
        <f t="shared" si="5"/>
        <v>-11950037</v>
      </c>
      <c r="W45" s="58">
        <f t="shared" si="5"/>
        <v>60287056</v>
      </c>
      <c r="X45" s="58">
        <f t="shared" si="5"/>
        <v>43142773</v>
      </c>
      <c r="Y45" s="58">
        <f t="shared" si="5"/>
        <v>17144283</v>
      </c>
      <c r="Z45" s="59">
        <f>+IF(X45&lt;&gt;0,+(Y45/X45)*100,0)</f>
        <v>39.73848180783372</v>
      </c>
      <c r="AA45" s="56">
        <f>SUM(AA43:AA44)</f>
        <v>43142773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-46342271</v>
      </c>
      <c r="D47" s="71">
        <f>SUM(D45:D46)</f>
        <v>0</v>
      </c>
      <c r="E47" s="72">
        <f t="shared" si="6"/>
        <v>33638052</v>
      </c>
      <c r="F47" s="73">
        <f t="shared" si="6"/>
        <v>43142773</v>
      </c>
      <c r="G47" s="73">
        <f t="shared" si="6"/>
        <v>46104521</v>
      </c>
      <c r="H47" s="74">
        <f t="shared" si="6"/>
        <v>-1051134</v>
      </c>
      <c r="I47" s="74">
        <f t="shared" si="6"/>
        <v>-1637341</v>
      </c>
      <c r="J47" s="74">
        <f t="shared" si="6"/>
        <v>43416046</v>
      </c>
      <c r="K47" s="74">
        <f t="shared" si="6"/>
        <v>-7636269</v>
      </c>
      <c r="L47" s="74">
        <f t="shared" si="6"/>
        <v>-8604934</v>
      </c>
      <c r="M47" s="73">
        <f t="shared" si="6"/>
        <v>36925930</v>
      </c>
      <c r="N47" s="73">
        <f t="shared" si="6"/>
        <v>20684727</v>
      </c>
      <c r="O47" s="74">
        <f t="shared" si="6"/>
        <v>-7294265</v>
      </c>
      <c r="P47" s="74">
        <f t="shared" si="6"/>
        <v>-7975881</v>
      </c>
      <c r="Q47" s="74">
        <f t="shared" si="6"/>
        <v>23406466</v>
      </c>
      <c r="R47" s="74">
        <f t="shared" si="6"/>
        <v>8136320</v>
      </c>
      <c r="S47" s="74">
        <f t="shared" si="6"/>
        <v>563854</v>
      </c>
      <c r="T47" s="73">
        <f t="shared" si="6"/>
        <v>-12513891</v>
      </c>
      <c r="U47" s="73">
        <f t="shared" si="6"/>
        <v>0</v>
      </c>
      <c r="V47" s="74">
        <f t="shared" si="6"/>
        <v>-11950037</v>
      </c>
      <c r="W47" s="74">
        <f t="shared" si="6"/>
        <v>60287056</v>
      </c>
      <c r="X47" s="74">
        <f t="shared" si="6"/>
        <v>43142773</v>
      </c>
      <c r="Y47" s="74">
        <f t="shared" si="6"/>
        <v>17144283</v>
      </c>
      <c r="Z47" s="75">
        <f>+IF(X47&lt;&gt;0,+(Y47/X47)*100,0)</f>
        <v>39.73848180783372</v>
      </c>
      <c r="AA47" s="76">
        <f>SUM(AA45:AA46)</f>
        <v>43142773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2811665</v>
      </c>
      <c r="D7" s="6"/>
      <c r="E7" s="7">
        <v>24218564</v>
      </c>
      <c r="F7" s="8">
        <v>24218564</v>
      </c>
      <c r="G7" s="8">
        <v>3869755</v>
      </c>
      <c r="H7" s="8"/>
      <c r="I7" s="8"/>
      <c r="J7" s="8">
        <v>3869755</v>
      </c>
      <c r="K7" s="8"/>
      <c r="L7" s="8">
        <v>25023573</v>
      </c>
      <c r="M7" s="8">
        <v>-11680</v>
      </c>
      <c r="N7" s="8">
        <v>25011893</v>
      </c>
      <c r="O7" s="8">
        <v>3466181</v>
      </c>
      <c r="P7" s="8">
        <v>-25496</v>
      </c>
      <c r="Q7" s="8">
        <v>1753231</v>
      </c>
      <c r="R7" s="8">
        <v>5193916</v>
      </c>
      <c r="S7" s="8">
        <v>1479633</v>
      </c>
      <c r="T7" s="8">
        <v>2370494</v>
      </c>
      <c r="U7" s="8">
        <v>2291693</v>
      </c>
      <c r="V7" s="8">
        <v>6141820</v>
      </c>
      <c r="W7" s="8">
        <v>40217384</v>
      </c>
      <c r="X7" s="8">
        <v>24218564</v>
      </c>
      <c r="Y7" s="8">
        <v>15998820</v>
      </c>
      <c r="Z7" s="2">
        <v>66.06</v>
      </c>
      <c r="AA7" s="6">
        <v>24218564</v>
      </c>
    </row>
    <row r="8" spans="1:27" ht="12.75">
      <c r="A8" s="25" t="s">
        <v>34</v>
      </c>
      <c r="B8" s="24"/>
      <c r="C8" s="6"/>
      <c r="D8" s="6"/>
      <c r="E8" s="7">
        <v>5209013</v>
      </c>
      <c r="F8" s="8">
        <v>5209013</v>
      </c>
      <c r="G8" s="8">
        <v>717025</v>
      </c>
      <c r="H8" s="8"/>
      <c r="I8" s="8"/>
      <c r="J8" s="8">
        <v>717025</v>
      </c>
      <c r="K8" s="8">
        <v>2147189</v>
      </c>
      <c r="L8" s="8"/>
      <c r="M8" s="8"/>
      <c r="N8" s="8">
        <v>2147189</v>
      </c>
      <c r="O8" s="8">
        <v>874456</v>
      </c>
      <c r="P8" s="8">
        <v>-22062</v>
      </c>
      <c r="Q8" s="8">
        <v>400495</v>
      </c>
      <c r="R8" s="8">
        <v>1252889</v>
      </c>
      <c r="S8" s="8">
        <v>414153</v>
      </c>
      <c r="T8" s="8">
        <v>573555</v>
      </c>
      <c r="U8" s="8">
        <v>555516</v>
      </c>
      <c r="V8" s="8">
        <v>1543224</v>
      </c>
      <c r="W8" s="8">
        <v>5660327</v>
      </c>
      <c r="X8" s="8">
        <v>5209013</v>
      </c>
      <c r="Y8" s="8">
        <v>451314</v>
      </c>
      <c r="Z8" s="2">
        <v>8.66</v>
      </c>
      <c r="AA8" s="6">
        <v>5209013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15000</v>
      </c>
      <c r="D11" s="6"/>
      <c r="E11" s="7">
        <v>100000</v>
      </c>
      <c r="F11" s="8">
        <v>100000</v>
      </c>
      <c r="G11" s="8">
        <v>-3500</v>
      </c>
      <c r="H11" s="8"/>
      <c r="I11" s="8"/>
      <c r="J11" s="8">
        <v>-3500</v>
      </c>
      <c r="K11" s="8">
        <v>-4000</v>
      </c>
      <c r="L11" s="8"/>
      <c r="M11" s="8"/>
      <c r="N11" s="8">
        <v>-4000</v>
      </c>
      <c r="O11" s="8">
        <v>-500</v>
      </c>
      <c r="P11" s="8">
        <v>1500</v>
      </c>
      <c r="Q11" s="8">
        <v>1500</v>
      </c>
      <c r="R11" s="8">
        <v>2500</v>
      </c>
      <c r="S11" s="8">
        <v>2065</v>
      </c>
      <c r="T11" s="8">
        <v>565</v>
      </c>
      <c r="U11" s="8">
        <v>1315</v>
      </c>
      <c r="V11" s="8">
        <v>3945</v>
      </c>
      <c r="W11" s="8">
        <v>-1055</v>
      </c>
      <c r="X11" s="8">
        <v>100000</v>
      </c>
      <c r="Y11" s="8">
        <v>-101055</v>
      </c>
      <c r="Z11" s="2">
        <v>-101.06</v>
      </c>
      <c r="AA11" s="6">
        <v>100000</v>
      </c>
    </row>
    <row r="12" spans="1:27" ht="12.75">
      <c r="A12" s="25" t="s">
        <v>37</v>
      </c>
      <c r="B12" s="29"/>
      <c r="C12" s="6"/>
      <c r="D12" s="6"/>
      <c r="E12" s="7">
        <v>4700000</v>
      </c>
      <c r="F12" s="8">
        <v>4700000</v>
      </c>
      <c r="G12" s="8">
        <v>211862</v>
      </c>
      <c r="H12" s="8"/>
      <c r="I12" s="8"/>
      <c r="J12" s="8">
        <v>211862</v>
      </c>
      <c r="K12" s="8"/>
      <c r="L12" s="8"/>
      <c r="M12" s="8"/>
      <c r="N12" s="8"/>
      <c r="O12" s="8">
        <v>506756</v>
      </c>
      <c r="P12" s="8">
        <v>66627</v>
      </c>
      <c r="Q12" s="8">
        <v>352565</v>
      </c>
      <c r="R12" s="8">
        <v>925948</v>
      </c>
      <c r="S12" s="8">
        <v>406994</v>
      </c>
      <c r="T12" s="8">
        <v>697831</v>
      </c>
      <c r="U12" s="8">
        <v>435408</v>
      </c>
      <c r="V12" s="8">
        <v>1540233</v>
      </c>
      <c r="W12" s="8">
        <v>2678043</v>
      </c>
      <c r="X12" s="8">
        <v>4700000</v>
      </c>
      <c r="Y12" s="8">
        <v>-2021957</v>
      </c>
      <c r="Z12" s="2">
        <v>-43.02</v>
      </c>
      <c r="AA12" s="6">
        <v>4700000</v>
      </c>
    </row>
    <row r="13" spans="1:27" ht="12.75">
      <c r="A13" s="23" t="s">
        <v>38</v>
      </c>
      <c r="B13" s="29"/>
      <c r="C13" s="6">
        <v>571584</v>
      </c>
      <c r="D13" s="6"/>
      <c r="E13" s="7">
        <v>6116981</v>
      </c>
      <c r="F13" s="8">
        <v>6116981</v>
      </c>
      <c r="G13" s="8">
        <v>640801</v>
      </c>
      <c r="H13" s="8"/>
      <c r="I13" s="8"/>
      <c r="J13" s="8">
        <v>640801</v>
      </c>
      <c r="K13" s="8">
        <v>78321</v>
      </c>
      <c r="L13" s="8">
        <v>3181105</v>
      </c>
      <c r="M13" s="8"/>
      <c r="N13" s="8">
        <v>3259426</v>
      </c>
      <c r="O13" s="8">
        <v>1384631</v>
      </c>
      <c r="P13" s="8">
        <v>684515</v>
      </c>
      <c r="Q13" s="8">
        <v>769374</v>
      </c>
      <c r="R13" s="8">
        <v>2838520</v>
      </c>
      <c r="S13" s="8">
        <v>21057</v>
      </c>
      <c r="T13" s="8">
        <v>599759</v>
      </c>
      <c r="U13" s="8">
        <v>629802</v>
      </c>
      <c r="V13" s="8">
        <v>1250618</v>
      </c>
      <c r="W13" s="8">
        <v>7989365</v>
      </c>
      <c r="X13" s="8">
        <v>6116981</v>
      </c>
      <c r="Y13" s="8">
        <v>1872384</v>
      </c>
      <c r="Z13" s="2">
        <v>30.61</v>
      </c>
      <c r="AA13" s="6">
        <v>6116981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>
        <v>300000</v>
      </c>
      <c r="F16" s="8">
        <v>300000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300000</v>
      </c>
      <c r="Y16" s="8">
        <v>-300000</v>
      </c>
      <c r="Z16" s="2">
        <v>-100</v>
      </c>
      <c r="AA16" s="6">
        <v>300000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/>
      <c r="D18" s="6"/>
      <c r="E18" s="7">
        <v>167441999</v>
      </c>
      <c r="F18" s="8">
        <v>166704999</v>
      </c>
      <c r="G18" s="8">
        <v>134278000</v>
      </c>
      <c r="H18" s="8"/>
      <c r="I18" s="8"/>
      <c r="J18" s="8">
        <v>134278000</v>
      </c>
      <c r="K18" s="8"/>
      <c r="L18" s="8"/>
      <c r="M18" s="8"/>
      <c r="N18" s="8"/>
      <c r="O18" s="8"/>
      <c r="P18" s="8"/>
      <c r="Q18" s="8">
        <v>40283000</v>
      </c>
      <c r="R18" s="8">
        <v>40283000</v>
      </c>
      <c r="S18" s="8">
        <v>171757</v>
      </c>
      <c r="T18" s="8">
        <v>1391304</v>
      </c>
      <c r="U18" s="8"/>
      <c r="V18" s="8">
        <v>1563061</v>
      </c>
      <c r="W18" s="8">
        <v>176124061</v>
      </c>
      <c r="X18" s="8">
        <v>166704999</v>
      </c>
      <c r="Y18" s="8">
        <v>9419062</v>
      </c>
      <c r="Z18" s="2">
        <v>5.65</v>
      </c>
      <c r="AA18" s="6">
        <v>166704999</v>
      </c>
    </row>
    <row r="19" spans="1:27" ht="12.75">
      <c r="A19" s="23" t="s">
        <v>44</v>
      </c>
      <c r="B19" s="29"/>
      <c r="C19" s="6">
        <v>-126412</v>
      </c>
      <c r="D19" s="6"/>
      <c r="E19" s="7">
        <v>60000</v>
      </c>
      <c r="F19" s="26">
        <v>61001</v>
      </c>
      <c r="G19" s="26">
        <v>207</v>
      </c>
      <c r="H19" s="26"/>
      <c r="I19" s="26"/>
      <c r="J19" s="26">
        <v>207</v>
      </c>
      <c r="K19" s="26">
        <v>-4804</v>
      </c>
      <c r="L19" s="26"/>
      <c r="M19" s="26"/>
      <c r="N19" s="26">
        <v>-4804</v>
      </c>
      <c r="O19" s="26">
        <v>359</v>
      </c>
      <c r="P19" s="26">
        <v>16332</v>
      </c>
      <c r="Q19" s="26">
        <v>1076</v>
      </c>
      <c r="R19" s="26">
        <v>17767</v>
      </c>
      <c r="S19" s="26">
        <v>11383</v>
      </c>
      <c r="T19" s="26">
        <v>2010</v>
      </c>
      <c r="U19" s="26">
        <v>16488</v>
      </c>
      <c r="V19" s="26">
        <v>29881</v>
      </c>
      <c r="W19" s="26">
        <v>43051</v>
      </c>
      <c r="X19" s="26">
        <v>61001</v>
      </c>
      <c r="Y19" s="26">
        <v>-17950</v>
      </c>
      <c r="Z19" s="27">
        <v>-29.43</v>
      </c>
      <c r="AA19" s="28">
        <v>61001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3271837</v>
      </c>
      <c r="D21" s="33">
        <f t="shared" si="0"/>
        <v>0</v>
      </c>
      <c r="E21" s="34">
        <f t="shared" si="0"/>
        <v>208146557</v>
      </c>
      <c r="F21" s="35">
        <f t="shared" si="0"/>
        <v>207410558</v>
      </c>
      <c r="G21" s="35">
        <f t="shared" si="0"/>
        <v>139714150</v>
      </c>
      <c r="H21" s="35">
        <f t="shared" si="0"/>
        <v>0</v>
      </c>
      <c r="I21" s="35">
        <f t="shared" si="0"/>
        <v>0</v>
      </c>
      <c r="J21" s="35">
        <f t="shared" si="0"/>
        <v>139714150</v>
      </c>
      <c r="K21" s="35">
        <f t="shared" si="0"/>
        <v>2216706</v>
      </c>
      <c r="L21" s="35">
        <f t="shared" si="0"/>
        <v>28204678</v>
      </c>
      <c r="M21" s="35">
        <f t="shared" si="0"/>
        <v>-11680</v>
      </c>
      <c r="N21" s="35">
        <f t="shared" si="0"/>
        <v>30409704</v>
      </c>
      <c r="O21" s="35">
        <f t="shared" si="0"/>
        <v>6231883</v>
      </c>
      <c r="P21" s="35">
        <f t="shared" si="0"/>
        <v>721416</v>
      </c>
      <c r="Q21" s="35">
        <f t="shared" si="0"/>
        <v>43561241</v>
      </c>
      <c r="R21" s="35">
        <f t="shared" si="0"/>
        <v>50514540</v>
      </c>
      <c r="S21" s="35">
        <f t="shared" si="0"/>
        <v>2507042</v>
      </c>
      <c r="T21" s="35">
        <f t="shared" si="0"/>
        <v>5635518</v>
      </c>
      <c r="U21" s="35">
        <f t="shared" si="0"/>
        <v>3930222</v>
      </c>
      <c r="V21" s="35">
        <f t="shared" si="0"/>
        <v>12072782</v>
      </c>
      <c r="W21" s="35">
        <f t="shared" si="0"/>
        <v>232711176</v>
      </c>
      <c r="X21" s="35">
        <f t="shared" si="0"/>
        <v>207410558</v>
      </c>
      <c r="Y21" s="35">
        <f t="shared" si="0"/>
        <v>25300618</v>
      </c>
      <c r="Z21" s="36">
        <f>+IF(X21&lt;&gt;0,+(Y21/X21)*100,0)</f>
        <v>12.198326953057038</v>
      </c>
      <c r="AA21" s="33">
        <f>SUM(AA5:AA20)</f>
        <v>207410558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6844974</v>
      </c>
      <c r="D24" s="6"/>
      <c r="E24" s="7">
        <v>94951350</v>
      </c>
      <c r="F24" s="8">
        <v>95680087</v>
      </c>
      <c r="G24" s="8">
        <v>10000</v>
      </c>
      <c r="H24" s="8"/>
      <c r="I24" s="8"/>
      <c r="J24" s="8">
        <v>10000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90092</v>
      </c>
      <c r="V24" s="8">
        <v>90092</v>
      </c>
      <c r="W24" s="8">
        <v>100092</v>
      </c>
      <c r="X24" s="8">
        <v>95680087</v>
      </c>
      <c r="Y24" s="8">
        <v>-95579995</v>
      </c>
      <c r="Z24" s="2">
        <v>-99.9</v>
      </c>
      <c r="AA24" s="6">
        <v>95680087</v>
      </c>
    </row>
    <row r="25" spans="1:27" ht="12.75">
      <c r="A25" s="25" t="s">
        <v>49</v>
      </c>
      <c r="B25" s="24"/>
      <c r="C25" s="6">
        <v>535916</v>
      </c>
      <c r="D25" s="6"/>
      <c r="E25" s="7">
        <v>6121449</v>
      </c>
      <c r="F25" s="8">
        <v>8922935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518675</v>
      </c>
      <c r="V25" s="8">
        <v>518675</v>
      </c>
      <c r="W25" s="8">
        <v>518675</v>
      </c>
      <c r="X25" s="8">
        <v>8922935</v>
      </c>
      <c r="Y25" s="8">
        <v>-8404260</v>
      </c>
      <c r="Z25" s="2">
        <v>-94.19</v>
      </c>
      <c r="AA25" s="6">
        <v>8922935</v>
      </c>
    </row>
    <row r="26" spans="1:27" ht="12.75">
      <c r="A26" s="25" t="s">
        <v>50</v>
      </c>
      <c r="B26" s="24"/>
      <c r="C26" s="6"/>
      <c r="D26" s="6"/>
      <c r="E26" s="7">
        <v>13000000</v>
      </c>
      <c r="F26" s="8">
        <v>13000000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13000000</v>
      </c>
      <c r="Y26" s="8">
        <v>-13000000</v>
      </c>
      <c r="Z26" s="2">
        <v>-100</v>
      </c>
      <c r="AA26" s="6">
        <v>13000000</v>
      </c>
    </row>
    <row r="27" spans="1:27" ht="12.75">
      <c r="A27" s="25" t="s">
        <v>51</v>
      </c>
      <c r="B27" s="24"/>
      <c r="C27" s="6">
        <v>2764851</v>
      </c>
      <c r="D27" s="6"/>
      <c r="E27" s="7">
        <v>33080001</v>
      </c>
      <c r="F27" s="8">
        <v>33080001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33080001</v>
      </c>
      <c r="Y27" s="8">
        <v>-33080001</v>
      </c>
      <c r="Z27" s="2">
        <v>-100</v>
      </c>
      <c r="AA27" s="6">
        <v>33080001</v>
      </c>
    </row>
    <row r="28" spans="1:27" ht="12.75">
      <c r="A28" s="25" t="s">
        <v>52</v>
      </c>
      <c r="B28" s="24"/>
      <c r="C28" s="6">
        <v>-1315782</v>
      </c>
      <c r="D28" s="6"/>
      <c r="E28" s="7">
        <v>764000</v>
      </c>
      <c r="F28" s="8">
        <v>1264000</v>
      </c>
      <c r="G28" s="8">
        <v>766666</v>
      </c>
      <c r="H28" s="8"/>
      <c r="I28" s="8"/>
      <c r="J28" s="8">
        <v>766666</v>
      </c>
      <c r="K28" s="8"/>
      <c r="L28" s="8">
        <v>4086</v>
      </c>
      <c r="M28" s="8"/>
      <c r="N28" s="8">
        <v>4086</v>
      </c>
      <c r="O28" s="8">
        <v>163</v>
      </c>
      <c r="P28" s="8"/>
      <c r="Q28" s="8">
        <v>4547</v>
      </c>
      <c r="R28" s="8">
        <v>4710</v>
      </c>
      <c r="S28" s="8">
        <v>299293</v>
      </c>
      <c r="T28" s="8">
        <v>11080</v>
      </c>
      <c r="U28" s="8">
        <v>2809</v>
      </c>
      <c r="V28" s="8">
        <v>313182</v>
      </c>
      <c r="W28" s="8">
        <v>1088644</v>
      </c>
      <c r="X28" s="8">
        <v>1264000</v>
      </c>
      <c r="Y28" s="8">
        <v>-175356</v>
      </c>
      <c r="Z28" s="2">
        <v>-13.87</v>
      </c>
      <c r="AA28" s="6">
        <v>1264000</v>
      </c>
    </row>
    <row r="29" spans="1:27" ht="12.75">
      <c r="A29" s="25" t="s">
        <v>53</v>
      </c>
      <c r="B29" s="24"/>
      <c r="C29" s="6">
        <v>4064936</v>
      </c>
      <c r="D29" s="6"/>
      <c r="E29" s="7">
        <v>18041590</v>
      </c>
      <c r="F29" s="8">
        <v>18041590</v>
      </c>
      <c r="G29" s="8"/>
      <c r="H29" s="8"/>
      <c r="I29" s="8"/>
      <c r="J29" s="8"/>
      <c r="K29" s="8"/>
      <c r="L29" s="8"/>
      <c r="M29" s="8">
        <v>18459878</v>
      </c>
      <c r="N29" s="8">
        <v>18459878</v>
      </c>
      <c r="O29" s="8">
        <v>1645320</v>
      </c>
      <c r="P29" s="8"/>
      <c r="Q29" s="8">
        <v>1531590</v>
      </c>
      <c r="R29" s="8">
        <v>3176910</v>
      </c>
      <c r="S29" s="8"/>
      <c r="T29" s="8">
        <v>1600988</v>
      </c>
      <c r="U29" s="8">
        <v>1492847</v>
      </c>
      <c r="V29" s="8">
        <v>3093835</v>
      </c>
      <c r="W29" s="8">
        <v>24730623</v>
      </c>
      <c r="X29" s="8">
        <v>18041590</v>
      </c>
      <c r="Y29" s="8">
        <v>6689033</v>
      </c>
      <c r="Z29" s="2">
        <v>37.08</v>
      </c>
      <c r="AA29" s="6">
        <v>18041590</v>
      </c>
    </row>
    <row r="30" spans="1:27" ht="12.75">
      <c r="A30" s="25" t="s">
        <v>54</v>
      </c>
      <c r="B30" s="24"/>
      <c r="C30" s="6">
        <v>1791848</v>
      </c>
      <c r="D30" s="6"/>
      <c r="E30" s="7">
        <v>11459077</v>
      </c>
      <c r="F30" s="8">
        <v>9480677</v>
      </c>
      <c r="G30" s="8">
        <v>81512</v>
      </c>
      <c r="H30" s="8"/>
      <c r="I30" s="8"/>
      <c r="J30" s="8">
        <v>81512</v>
      </c>
      <c r="K30" s="8">
        <v>1725892</v>
      </c>
      <c r="L30" s="8">
        <v>79442</v>
      </c>
      <c r="M30" s="8">
        <v>214100</v>
      </c>
      <c r="N30" s="8">
        <v>2019434</v>
      </c>
      <c r="O30" s="8">
        <v>971858</v>
      </c>
      <c r="P30" s="8">
        <v>477210</v>
      </c>
      <c r="Q30" s="8">
        <v>652141</v>
      </c>
      <c r="R30" s="8">
        <v>2101209</v>
      </c>
      <c r="S30" s="8">
        <v>434098</v>
      </c>
      <c r="T30" s="8">
        <v>185519</v>
      </c>
      <c r="U30" s="8">
        <v>315447</v>
      </c>
      <c r="V30" s="8">
        <v>935064</v>
      </c>
      <c r="W30" s="8">
        <v>5137219</v>
      </c>
      <c r="X30" s="8">
        <v>9480677</v>
      </c>
      <c r="Y30" s="8">
        <v>-4343458</v>
      </c>
      <c r="Z30" s="2">
        <v>-45.81</v>
      </c>
      <c r="AA30" s="6">
        <v>9480677</v>
      </c>
    </row>
    <row r="31" spans="1:27" ht="12.75">
      <c r="A31" s="25" t="s">
        <v>55</v>
      </c>
      <c r="B31" s="24"/>
      <c r="C31" s="6">
        <v>7088952</v>
      </c>
      <c r="D31" s="6"/>
      <c r="E31" s="7">
        <v>21368635</v>
      </c>
      <c r="F31" s="8">
        <v>29051353</v>
      </c>
      <c r="G31" s="8">
        <v>2885936</v>
      </c>
      <c r="H31" s="8"/>
      <c r="I31" s="8"/>
      <c r="J31" s="8">
        <v>2885936</v>
      </c>
      <c r="K31" s="8">
        <v>2068383</v>
      </c>
      <c r="L31" s="8"/>
      <c r="M31" s="8">
        <v>2896313</v>
      </c>
      <c r="N31" s="8">
        <v>4964696</v>
      </c>
      <c r="O31" s="8">
        <v>1970426</v>
      </c>
      <c r="P31" s="8">
        <v>35160</v>
      </c>
      <c r="Q31" s="8">
        <v>709420</v>
      </c>
      <c r="R31" s="8">
        <v>2715006</v>
      </c>
      <c r="S31" s="8">
        <v>148416</v>
      </c>
      <c r="T31" s="8">
        <v>1033581</v>
      </c>
      <c r="U31" s="8">
        <v>3728843</v>
      </c>
      <c r="V31" s="8">
        <v>4910840</v>
      </c>
      <c r="W31" s="8">
        <v>15476478</v>
      </c>
      <c r="X31" s="8">
        <v>29051353</v>
      </c>
      <c r="Y31" s="8">
        <v>-13574875</v>
      </c>
      <c r="Z31" s="2">
        <v>-46.73</v>
      </c>
      <c r="AA31" s="6">
        <v>29051353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4328904</v>
      </c>
      <c r="D33" s="6"/>
      <c r="E33" s="7">
        <v>54714642</v>
      </c>
      <c r="F33" s="8">
        <v>49689332</v>
      </c>
      <c r="G33" s="8">
        <v>2961413</v>
      </c>
      <c r="H33" s="8"/>
      <c r="I33" s="8"/>
      <c r="J33" s="8">
        <v>2961413</v>
      </c>
      <c r="K33" s="8">
        <v>377313</v>
      </c>
      <c r="L33" s="8">
        <v>3706782</v>
      </c>
      <c r="M33" s="8">
        <v>2800161</v>
      </c>
      <c r="N33" s="8">
        <v>6884256</v>
      </c>
      <c r="O33" s="8">
        <v>5619345</v>
      </c>
      <c r="P33" s="8">
        <v>294101</v>
      </c>
      <c r="Q33" s="8">
        <v>2656346</v>
      </c>
      <c r="R33" s="8">
        <v>8569792</v>
      </c>
      <c r="S33" s="8">
        <v>647192</v>
      </c>
      <c r="T33" s="8">
        <v>4241734</v>
      </c>
      <c r="U33" s="8">
        <v>1393714</v>
      </c>
      <c r="V33" s="8">
        <v>6282640</v>
      </c>
      <c r="W33" s="8">
        <v>24698101</v>
      </c>
      <c r="X33" s="8">
        <v>49689332</v>
      </c>
      <c r="Y33" s="8">
        <v>-24991231</v>
      </c>
      <c r="Z33" s="2">
        <v>-50.29</v>
      </c>
      <c r="AA33" s="6">
        <v>49689332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26104599</v>
      </c>
      <c r="D35" s="33">
        <f>SUM(D24:D34)</f>
        <v>0</v>
      </c>
      <c r="E35" s="34">
        <f t="shared" si="1"/>
        <v>253500744</v>
      </c>
      <c r="F35" s="35">
        <f t="shared" si="1"/>
        <v>258209975</v>
      </c>
      <c r="G35" s="35">
        <f t="shared" si="1"/>
        <v>6705527</v>
      </c>
      <c r="H35" s="35">
        <f t="shared" si="1"/>
        <v>0</v>
      </c>
      <c r="I35" s="35">
        <f t="shared" si="1"/>
        <v>0</v>
      </c>
      <c r="J35" s="35">
        <f t="shared" si="1"/>
        <v>6705527</v>
      </c>
      <c r="K35" s="35">
        <f t="shared" si="1"/>
        <v>4171588</v>
      </c>
      <c r="L35" s="35">
        <f t="shared" si="1"/>
        <v>3790310</v>
      </c>
      <c r="M35" s="35">
        <f t="shared" si="1"/>
        <v>24370452</v>
      </c>
      <c r="N35" s="35">
        <f t="shared" si="1"/>
        <v>32332350</v>
      </c>
      <c r="O35" s="35">
        <f t="shared" si="1"/>
        <v>10207112</v>
      </c>
      <c r="P35" s="35">
        <f t="shared" si="1"/>
        <v>806471</v>
      </c>
      <c r="Q35" s="35">
        <f t="shared" si="1"/>
        <v>5554044</v>
      </c>
      <c r="R35" s="35">
        <f t="shared" si="1"/>
        <v>16567627</v>
      </c>
      <c r="S35" s="35">
        <f t="shared" si="1"/>
        <v>1528999</v>
      </c>
      <c r="T35" s="35">
        <f t="shared" si="1"/>
        <v>7072902</v>
      </c>
      <c r="U35" s="35">
        <f t="shared" si="1"/>
        <v>7542427</v>
      </c>
      <c r="V35" s="35">
        <f t="shared" si="1"/>
        <v>16144328</v>
      </c>
      <c r="W35" s="35">
        <f t="shared" si="1"/>
        <v>71749832</v>
      </c>
      <c r="X35" s="35">
        <f t="shared" si="1"/>
        <v>258209975</v>
      </c>
      <c r="Y35" s="35">
        <f t="shared" si="1"/>
        <v>-186460143</v>
      </c>
      <c r="Z35" s="36">
        <f>+IF(X35&lt;&gt;0,+(Y35/X35)*100,0)</f>
        <v>-72.21260255340638</v>
      </c>
      <c r="AA35" s="33">
        <f>SUM(AA24:AA34)</f>
        <v>258209975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-22832762</v>
      </c>
      <c r="D37" s="46">
        <f>+D21-D35</f>
        <v>0</v>
      </c>
      <c r="E37" s="47">
        <f t="shared" si="2"/>
        <v>-45354187</v>
      </c>
      <c r="F37" s="48">
        <f t="shared" si="2"/>
        <v>-50799417</v>
      </c>
      <c r="G37" s="48">
        <f t="shared" si="2"/>
        <v>133008623</v>
      </c>
      <c r="H37" s="48">
        <f t="shared" si="2"/>
        <v>0</v>
      </c>
      <c r="I37" s="48">
        <f t="shared" si="2"/>
        <v>0</v>
      </c>
      <c r="J37" s="48">
        <f t="shared" si="2"/>
        <v>133008623</v>
      </c>
      <c r="K37" s="48">
        <f t="shared" si="2"/>
        <v>-1954882</v>
      </c>
      <c r="L37" s="48">
        <f t="shared" si="2"/>
        <v>24414368</v>
      </c>
      <c r="M37" s="48">
        <f t="shared" si="2"/>
        <v>-24382132</v>
      </c>
      <c r="N37" s="48">
        <f t="shared" si="2"/>
        <v>-1922646</v>
      </c>
      <c r="O37" s="48">
        <f t="shared" si="2"/>
        <v>-3975229</v>
      </c>
      <c r="P37" s="48">
        <f t="shared" si="2"/>
        <v>-85055</v>
      </c>
      <c r="Q37" s="48">
        <f t="shared" si="2"/>
        <v>38007197</v>
      </c>
      <c r="R37" s="48">
        <f t="shared" si="2"/>
        <v>33946913</v>
      </c>
      <c r="S37" s="48">
        <f t="shared" si="2"/>
        <v>978043</v>
      </c>
      <c r="T37" s="48">
        <f t="shared" si="2"/>
        <v>-1437384</v>
      </c>
      <c r="U37" s="48">
        <f t="shared" si="2"/>
        <v>-3612205</v>
      </c>
      <c r="V37" s="48">
        <f t="shared" si="2"/>
        <v>-4071546</v>
      </c>
      <c r="W37" s="48">
        <f t="shared" si="2"/>
        <v>160961344</v>
      </c>
      <c r="X37" s="48">
        <f>IF(F21=F35,0,X21-X35)</f>
        <v>-50799417</v>
      </c>
      <c r="Y37" s="48">
        <f t="shared" si="2"/>
        <v>211760761</v>
      </c>
      <c r="Z37" s="49">
        <f>+IF(X37&lt;&gt;0,+(Y37/X37)*100,0)</f>
        <v>-416.8566757370463</v>
      </c>
      <c r="AA37" s="46">
        <f>+AA21-AA35</f>
        <v>-50799417</v>
      </c>
    </row>
    <row r="38" spans="1:27" ht="22.5" customHeight="1">
      <c r="A38" s="50" t="s">
        <v>60</v>
      </c>
      <c r="B38" s="29"/>
      <c r="C38" s="6"/>
      <c r="D38" s="6"/>
      <c r="E38" s="7"/>
      <c r="F38" s="8">
        <v>89376000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253350</v>
      </c>
      <c r="T38" s="8">
        <v>342619</v>
      </c>
      <c r="U38" s="8">
        <v>74280</v>
      </c>
      <c r="V38" s="8">
        <v>670249</v>
      </c>
      <c r="W38" s="8">
        <v>670249</v>
      </c>
      <c r="X38" s="8">
        <v>89376000</v>
      </c>
      <c r="Y38" s="8">
        <v>-88705751</v>
      </c>
      <c r="Z38" s="2">
        <v>-99.25</v>
      </c>
      <c r="AA38" s="6">
        <v>89376000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-22832762</v>
      </c>
      <c r="D41" s="56">
        <f>SUM(D37:D40)</f>
        <v>0</v>
      </c>
      <c r="E41" s="57">
        <f t="shared" si="3"/>
        <v>-45354187</v>
      </c>
      <c r="F41" s="58">
        <f t="shared" si="3"/>
        <v>38576583</v>
      </c>
      <c r="G41" s="58">
        <f t="shared" si="3"/>
        <v>133008623</v>
      </c>
      <c r="H41" s="58">
        <f t="shared" si="3"/>
        <v>0</v>
      </c>
      <c r="I41" s="58">
        <f t="shared" si="3"/>
        <v>0</v>
      </c>
      <c r="J41" s="58">
        <f t="shared" si="3"/>
        <v>133008623</v>
      </c>
      <c r="K41" s="58">
        <f t="shared" si="3"/>
        <v>-1954882</v>
      </c>
      <c r="L41" s="58">
        <f t="shared" si="3"/>
        <v>24414368</v>
      </c>
      <c r="M41" s="58">
        <f t="shared" si="3"/>
        <v>-24382132</v>
      </c>
      <c r="N41" s="58">
        <f t="shared" si="3"/>
        <v>-1922646</v>
      </c>
      <c r="O41" s="58">
        <f t="shared" si="3"/>
        <v>-3975229</v>
      </c>
      <c r="P41" s="58">
        <f t="shared" si="3"/>
        <v>-85055</v>
      </c>
      <c r="Q41" s="58">
        <f t="shared" si="3"/>
        <v>38007197</v>
      </c>
      <c r="R41" s="58">
        <f t="shared" si="3"/>
        <v>33946913</v>
      </c>
      <c r="S41" s="58">
        <f t="shared" si="3"/>
        <v>1231393</v>
      </c>
      <c r="T41" s="58">
        <f t="shared" si="3"/>
        <v>-1094765</v>
      </c>
      <c r="U41" s="58">
        <f t="shared" si="3"/>
        <v>-3537925</v>
      </c>
      <c r="V41" s="58">
        <f t="shared" si="3"/>
        <v>-3401297</v>
      </c>
      <c r="W41" s="58">
        <f t="shared" si="3"/>
        <v>161631593</v>
      </c>
      <c r="X41" s="58">
        <f t="shared" si="3"/>
        <v>38576583</v>
      </c>
      <c r="Y41" s="58">
        <f t="shared" si="3"/>
        <v>123055010</v>
      </c>
      <c r="Z41" s="59">
        <f>+IF(X41&lt;&gt;0,+(Y41/X41)*100,0)</f>
        <v>318.98887986009544</v>
      </c>
      <c r="AA41" s="56">
        <f>SUM(AA37:AA40)</f>
        <v>38576583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-22832762</v>
      </c>
      <c r="D43" s="64">
        <f>+D41-D42</f>
        <v>0</v>
      </c>
      <c r="E43" s="65">
        <f t="shared" si="4"/>
        <v>-45354187</v>
      </c>
      <c r="F43" s="66">
        <f t="shared" si="4"/>
        <v>38576583</v>
      </c>
      <c r="G43" s="66">
        <f t="shared" si="4"/>
        <v>133008623</v>
      </c>
      <c r="H43" s="66">
        <f t="shared" si="4"/>
        <v>0</v>
      </c>
      <c r="I43" s="66">
        <f t="shared" si="4"/>
        <v>0</v>
      </c>
      <c r="J43" s="66">
        <f t="shared" si="4"/>
        <v>133008623</v>
      </c>
      <c r="K43" s="66">
        <f t="shared" si="4"/>
        <v>-1954882</v>
      </c>
      <c r="L43" s="66">
        <f t="shared" si="4"/>
        <v>24414368</v>
      </c>
      <c r="M43" s="66">
        <f t="shared" si="4"/>
        <v>-24382132</v>
      </c>
      <c r="N43" s="66">
        <f t="shared" si="4"/>
        <v>-1922646</v>
      </c>
      <c r="O43" s="66">
        <f t="shared" si="4"/>
        <v>-3975229</v>
      </c>
      <c r="P43" s="66">
        <f t="shared" si="4"/>
        <v>-85055</v>
      </c>
      <c r="Q43" s="66">
        <f t="shared" si="4"/>
        <v>38007197</v>
      </c>
      <c r="R43" s="66">
        <f t="shared" si="4"/>
        <v>33946913</v>
      </c>
      <c r="S43" s="66">
        <f t="shared" si="4"/>
        <v>1231393</v>
      </c>
      <c r="T43" s="66">
        <f t="shared" si="4"/>
        <v>-1094765</v>
      </c>
      <c r="U43" s="66">
        <f t="shared" si="4"/>
        <v>-3537925</v>
      </c>
      <c r="V43" s="66">
        <f t="shared" si="4"/>
        <v>-3401297</v>
      </c>
      <c r="W43" s="66">
        <f t="shared" si="4"/>
        <v>161631593</v>
      </c>
      <c r="X43" s="66">
        <f t="shared" si="4"/>
        <v>38576583</v>
      </c>
      <c r="Y43" s="66">
        <f t="shared" si="4"/>
        <v>123055010</v>
      </c>
      <c r="Z43" s="67">
        <f>+IF(X43&lt;&gt;0,+(Y43/X43)*100,0)</f>
        <v>318.98887986009544</v>
      </c>
      <c r="AA43" s="64">
        <f>+AA41-AA42</f>
        <v>38576583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-22832762</v>
      </c>
      <c r="D45" s="56">
        <f>SUM(D43:D44)</f>
        <v>0</v>
      </c>
      <c r="E45" s="57">
        <f t="shared" si="5"/>
        <v>-45354187</v>
      </c>
      <c r="F45" s="58">
        <f t="shared" si="5"/>
        <v>38576583</v>
      </c>
      <c r="G45" s="58">
        <f t="shared" si="5"/>
        <v>133008623</v>
      </c>
      <c r="H45" s="58">
        <f t="shared" si="5"/>
        <v>0</v>
      </c>
      <c r="I45" s="58">
        <f t="shared" si="5"/>
        <v>0</v>
      </c>
      <c r="J45" s="58">
        <f t="shared" si="5"/>
        <v>133008623</v>
      </c>
      <c r="K45" s="58">
        <f t="shared" si="5"/>
        <v>-1954882</v>
      </c>
      <c r="L45" s="58">
        <f t="shared" si="5"/>
        <v>24414368</v>
      </c>
      <c r="M45" s="58">
        <f t="shared" si="5"/>
        <v>-24382132</v>
      </c>
      <c r="N45" s="58">
        <f t="shared" si="5"/>
        <v>-1922646</v>
      </c>
      <c r="O45" s="58">
        <f t="shared" si="5"/>
        <v>-3975229</v>
      </c>
      <c r="P45" s="58">
        <f t="shared" si="5"/>
        <v>-85055</v>
      </c>
      <c r="Q45" s="58">
        <f t="shared" si="5"/>
        <v>38007197</v>
      </c>
      <c r="R45" s="58">
        <f t="shared" si="5"/>
        <v>33946913</v>
      </c>
      <c r="S45" s="58">
        <f t="shared" si="5"/>
        <v>1231393</v>
      </c>
      <c r="T45" s="58">
        <f t="shared" si="5"/>
        <v>-1094765</v>
      </c>
      <c r="U45" s="58">
        <f t="shared" si="5"/>
        <v>-3537925</v>
      </c>
      <c r="V45" s="58">
        <f t="shared" si="5"/>
        <v>-3401297</v>
      </c>
      <c r="W45" s="58">
        <f t="shared" si="5"/>
        <v>161631593</v>
      </c>
      <c r="X45" s="58">
        <f t="shared" si="5"/>
        <v>38576583</v>
      </c>
      <c r="Y45" s="58">
        <f t="shared" si="5"/>
        <v>123055010</v>
      </c>
      <c r="Z45" s="59">
        <f>+IF(X45&lt;&gt;0,+(Y45/X45)*100,0)</f>
        <v>318.98887986009544</v>
      </c>
      <c r="AA45" s="56">
        <f>SUM(AA43:AA44)</f>
        <v>38576583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-22832762</v>
      </c>
      <c r="D47" s="71">
        <f>SUM(D45:D46)</f>
        <v>0</v>
      </c>
      <c r="E47" s="72">
        <f t="shared" si="6"/>
        <v>-45354187</v>
      </c>
      <c r="F47" s="73">
        <f t="shared" si="6"/>
        <v>38576583</v>
      </c>
      <c r="G47" s="73">
        <f t="shared" si="6"/>
        <v>133008623</v>
      </c>
      <c r="H47" s="74">
        <f t="shared" si="6"/>
        <v>0</v>
      </c>
      <c r="I47" s="74">
        <f t="shared" si="6"/>
        <v>0</v>
      </c>
      <c r="J47" s="74">
        <f t="shared" si="6"/>
        <v>133008623</v>
      </c>
      <c r="K47" s="74">
        <f t="shared" si="6"/>
        <v>-1954882</v>
      </c>
      <c r="L47" s="74">
        <f t="shared" si="6"/>
        <v>24414368</v>
      </c>
      <c r="M47" s="73">
        <f t="shared" si="6"/>
        <v>-24382132</v>
      </c>
      <c r="N47" s="73">
        <f t="shared" si="6"/>
        <v>-1922646</v>
      </c>
      <c r="O47" s="74">
        <f t="shared" si="6"/>
        <v>-3975229</v>
      </c>
      <c r="P47" s="74">
        <f t="shared" si="6"/>
        <v>-85055</v>
      </c>
      <c r="Q47" s="74">
        <f t="shared" si="6"/>
        <v>38007197</v>
      </c>
      <c r="R47" s="74">
        <f t="shared" si="6"/>
        <v>33946913</v>
      </c>
      <c r="S47" s="74">
        <f t="shared" si="6"/>
        <v>1231393</v>
      </c>
      <c r="T47" s="73">
        <f t="shared" si="6"/>
        <v>-1094765</v>
      </c>
      <c r="U47" s="73">
        <f t="shared" si="6"/>
        <v>-3537925</v>
      </c>
      <c r="V47" s="74">
        <f t="shared" si="6"/>
        <v>-3401297</v>
      </c>
      <c r="W47" s="74">
        <f t="shared" si="6"/>
        <v>161631593</v>
      </c>
      <c r="X47" s="74">
        <f t="shared" si="6"/>
        <v>38576583</v>
      </c>
      <c r="Y47" s="74">
        <f t="shared" si="6"/>
        <v>123055010</v>
      </c>
      <c r="Z47" s="75">
        <f>+IF(X47&lt;&gt;0,+(Y47/X47)*100,0)</f>
        <v>318.98887986009544</v>
      </c>
      <c r="AA47" s="76">
        <f>SUM(AA45:AA46)</f>
        <v>38576583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20008055</v>
      </c>
      <c r="D5" s="6"/>
      <c r="E5" s="7">
        <v>21531975</v>
      </c>
      <c r="F5" s="8">
        <v>21531975</v>
      </c>
      <c r="G5" s="8">
        <v>1949031</v>
      </c>
      <c r="H5" s="8">
        <v>1963815</v>
      </c>
      <c r="I5" s="8">
        <v>5577569</v>
      </c>
      <c r="J5" s="8">
        <v>9490415</v>
      </c>
      <c r="K5" s="8"/>
      <c r="L5" s="8">
        <v>7867711</v>
      </c>
      <c r="M5" s="8"/>
      <c r="N5" s="8">
        <v>7867711</v>
      </c>
      <c r="O5" s="8">
        <v>2128381</v>
      </c>
      <c r="P5" s="8">
        <v>2144729</v>
      </c>
      <c r="Q5" s="8">
        <v>1847651</v>
      </c>
      <c r="R5" s="8">
        <v>6120761</v>
      </c>
      <c r="S5" s="8">
        <v>1680249</v>
      </c>
      <c r="T5" s="8">
        <v>-25896</v>
      </c>
      <c r="U5" s="8">
        <v>1614086</v>
      </c>
      <c r="V5" s="8">
        <v>3268439</v>
      </c>
      <c r="W5" s="8">
        <v>26747326</v>
      </c>
      <c r="X5" s="8">
        <v>21531975</v>
      </c>
      <c r="Y5" s="8">
        <v>5215351</v>
      </c>
      <c r="Z5" s="2">
        <v>24.22</v>
      </c>
      <c r="AA5" s="6">
        <v>21531975</v>
      </c>
    </row>
    <row r="6" spans="1:27" ht="12.75">
      <c r="A6" s="23" t="s">
        <v>32</v>
      </c>
      <c r="B6" s="24"/>
      <c r="C6" s="6">
        <v>20661604</v>
      </c>
      <c r="D6" s="6"/>
      <c r="E6" s="7">
        <v>24896492</v>
      </c>
      <c r="F6" s="8">
        <v>24847698</v>
      </c>
      <c r="G6" s="8">
        <v>1942076</v>
      </c>
      <c r="H6" s="8">
        <v>1456929</v>
      </c>
      <c r="I6" s="8">
        <v>5179496</v>
      </c>
      <c r="J6" s="8">
        <v>8578501</v>
      </c>
      <c r="K6" s="8">
        <v>1041540</v>
      </c>
      <c r="L6" s="8">
        <v>8042311</v>
      </c>
      <c r="M6" s="8">
        <v>374080</v>
      </c>
      <c r="N6" s="8">
        <v>9457931</v>
      </c>
      <c r="O6" s="8">
        <v>1486010</v>
      </c>
      <c r="P6" s="8">
        <v>1803844</v>
      </c>
      <c r="Q6" s="8">
        <v>1829272</v>
      </c>
      <c r="R6" s="8">
        <v>5119126</v>
      </c>
      <c r="S6" s="8">
        <v>1258557</v>
      </c>
      <c r="T6" s="8">
        <v>794772</v>
      </c>
      <c r="U6" s="8">
        <v>1650583</v>
      </c>
      <c r="V6" s="8">
        <v>3703912</v>
      </c>
      <c r="W6" s="8">
        <v>26859470</v>
      </c>
      <c r="X6" s="8">
        <v>24847698</v>
      </c>
      <c r="Y6" s="8">
        <v>2011772</v>
      </c>
      <c r="Z6" s="2">
        <v>8.1</v>
      </c>
      <c r="AA6" s="6">
        <v>24847698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7278381</v>
      </c>
      <c r="D9" s="6"/>
      <c r="E9" s="7">
        <v>6286843</v>
      </c>
      <c r="F9" s="8">
        <v>6286843</v>
      </c>
      <c r="G9" s="8">
        <v>262139</v>
      </c>
      <c r="H9" s="8">
        <v>259622</v>
      </c>
      <c r="I9" s="8">
        <v>336205</v>
      </c>
      <c r="J9" s="8">
        <v>857966</v>
      </c>
      <c r="K9" s="8"/>
      <c r="L9" s="8">
        <v>783196</v>
      </c>
      <c r="M9" s="8"/>
      <c r="N9" s="8">
        <v>783196</v>
      </c>
      <c r="O9" s="8">
        <v>1053087</v>
      </c>
      <c r="P9" s="8">
        <v>1063455</v>
      </c>
      <c r="Q9" s="8">
        <v>38599</v>
      </c>
      <c r="R9" s="8">
        <v>2155141</v>
      </c>
      <c r="S9" s="8">
        <v>38599</v>
      </c>
      <c r="T9" s="8"/>
      <c r="U9" s="8"/>
      <c r="V9" s="8">
        <v>38599</v>
      </c>
      <c r="W9" s="8">
        <v>3834902</v>
      </c>
      <c r="X9" s="8">
        <v>6286843</v>
      </c>
      <c r="Y9" s="8">
        <v>-2451941</v>
      </c>
      <c r="Z9" s="2">
        <v>-39</v>
      </c>
      <c r="AA9" s="6">
        <v>6286843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1297893</v>
      </c>
      <c r="D11" s="6"/>
      <c r="E11" s="7">
        <v>1793325</v>
      </c>
      <c r="F11" s="8">
        <v>1772123</v>
      </c>
      <c r="G11" s="8">
        <v>18998</v>
      </c>
      <c r="H11" s="8">
        <v>32593</v>
      </c>
      <c r="I11" s="8">
        <v>101922</v>
      </c>
      <c r="J11" s="8">
        <v>153513</v>
      </c>
      <c r="K11" s="8">
        <v>1425287</v>
      </c>
      <c r="L11" s="8">
        <v>1578992</v>
      </c>
      <c r="M11" s="8">
        <v>13911</v>
      </c>
      <c r="N11" s="8">
        <v>3018190</v>
      </c>
      <c r="O11" s="8">
        <v>12817</v>
      </c>
      <c r="P11" s="8">
        <v>5871</v>
      </c>
      <c r="Q11" s="8">
        <v>25326</v>
      </c>
      <c r="R11" s="8">
        <v>44014</v>
      </c>
      <c r="S11" s="8"/>
      <c r="T11" s="8">
        <v>13376</v>
      </c>
      <c r="U11" s="8">
        <v>6450</v>
      </c>
      <c r="V11" s="8">
        <v>19826</v>
      </c>
      <c r="W11" s="8">
        <v>3235543</v>
      </c>
      <c r="X11" s="8">
        <v>1772123</v>
      </c>
      <c r="Y11" s="8">
        <v>1463420</v>
      </c>
      <c r="Z11" s="2">
        <v>82.58</v>
      </c>
      <c r="AA11" s="6">
        <v>1772123</v>
      </c>
    </row>
    <row r="12" spans="1:27" ht="12.75">
      <c r="A12" s="25" t="s">
        <v>37</v>
      </c>
      <c r="B12" s="29"/>
      <c r="C12" s="6">
        <v>1183534</v>
      </c>
      <c r="D12" s="6"/>
      <c r="E12" s="7">
        <v>1060000</v>
      </c>
      <c r="F12" s="8">
        <v>1060000</v>
      </c>
      <c r="G12" s="8">
        <v>71784</v>
      </c>
      <c r="H12" s="8">
        <v>161661</v>
      </c>
      <c r="I12" s="8">
        <v>351618</v>
      </c>
      <c r="J12" s="8">
        <v>585063</v>
      </c>
      <c r="K12" s="8">
        <v>85304</v>
      </c>
      <c r="L12" s="8">
        <v>506948</v>
      </c>
      <c r="M12" s="8">
        <v>121444</v>
      </c>
      <c r="N12" s="8">
        <v>713696</v>
      </c>
      <c r="O12" s="8">
        <v>6984</v>
      </c>
      <c r="P12" s="8">
        <v>120217</v>
      </c>
      <c r="Q12" s="8">
        <v>69188</v>
      </c>
      <c r="R12" s="8">
        <v>196389</v>
      </c>
      <c r="S12" s="8">
        <v>66457</v>
      </c>
      <c r="T12" s="8">
        <v>52307</v>
      </c>
      <c r="U12" s="8">
        <v>62546</v>
      </c>
      <c r="V12" s="8">
        <v>181310</v>
      </c>
      <c r="W12" s="8">
        <v>1676458</v>
      </c>
      <c r="X12" s="8">
        <v>1060000</v>
      </c>
      <c r="Y12" s="8">
        <v>616458</v>
      </c>
      <c r="Z12" s="2">
        <v>58.16</v>
      </c>
      <c r="AA12" s="6">
        <v>1060000</v>
      </c>
    </row>
    <row r="13" spans="1:27" ht="12.75">
      <c r="A13" s="23" t="s">
        <v>38</v>
      </c>
      <c r="B13" s="29"/>
      <c r="C13" s="6">
        <v>5471023</v>
      </c>
      <c r="D13" s="6"/>
      <c r="E13" s="7"/>
      <c r="F13" s="8"/>
      <c r="G13" s="8">
        <v>1414168</v>
      </c>
      <c r="H13" s="8">
        <v>1385099</v>
      </c>
      <c r="I13" s="8">
        <v>2799267</v>
      </c>
      <c r="J13" s="8">
        <v>5598534</v>
      </c>
      <c r="K13" s="8"/>
      <c r="L13" s="8">
        <v>5349895</v>
      </c>
      <c r="M13" s="8"/>
      <c r="N13" s="8">
        <v>5349895</v>
      </c>
      <c r="O13" s="8">
        <v>7370</v>
      </c>
      <c r="P13" s="8">
        <v>6378</v>
      </c>
      <c r="Q13" s="8"/>
      <c r="R13" s="8">
        <v>13748</v>
      </c>
      <c r="S13" s="8">
        <v>1584287</v>
      </c>
      <c r="T13" s="8"/>
      <c r="U13" s="8">
        <v>38599</v>
      </c>
      <c r="V13" s="8">
        <v>1622886</v>
      </c>
      <c r="W13" s="8">
        <v>12585063</v>
      </c>
      <c r="X13" s="8"/>
      <c r="Y13" s="8">
        <v>12585063</v>
      </c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2078094</v>
      </c>
      <c r="D15" s="6"/>
      <c r="E15" s="7">
        <v>3043967</v>
      </c>
      <c r="F15" s="8">
        <v>3000000</v>
      </c>
      <c r="G15" s="8">
        <v>19732</v>
      </c>
      <c r="H15" s="8">
        <v>1458976</v>
      </c>
      <c r="I15" s="8">
        <v>740728</v>
      </c>
      <c r="J15" s="8">
        <v>2219436</v>
      </c>
      <c r="K15" s="8">
        <v>19040</v>
      </c>
      <c r="L15" s="8">
        <v>82631</v>
      </c>
      <c r="M15" s="8">
        <v>12880</v>
      </c>
      <c r="N15" s="8">
        <v>114551</v>
      </c>
      <c r="O15" s="8">
        <v>375788</v>
      </c>
      <c r="P15" s="8">
        <v>9250</v>
      </c>
      <c r="Q15" s="8">
        <v>16633</v>
      </c>
      <c r="R15" s="8">
        <v>401671</v>
      </c>
      <c r="S15" s="8">
        <v>2850</v>
      </c>
      <c r="T15" s="8">
        <v>4300</v>
      </c>
      <c r="U15" s="8">
        <v>10300</v>
      </c>
      <c r="V15" s="8">
        <v>17450</v>
      </c>
      <c r="W15" s="8">
        <v>2753108</v>
      </c>
      <c r="X15" s="8">
        <v>3000000</v>
      </c>
      <c r="Y15" s="8">
        <v>-246892</v>
      </c>
      <c r="Z15" s="2">
        <v>-8.23</v>
      </c>
      <c r="AA15" s="6">
        <v>3000000</v>
      </c>
    </row>
    <row r="16" spans="1:27" ht="12.75">
      <c r="A16" s="23" t="s">
        <v>41</v>
      </c>
      <c r="B16" s="29"/>
      <c r="C16" s="6">
        <v>843218</v>
      </c>
      <c r="D16" s="6"/>
      <c r="E16" s="7">
        <v>1011499</v>
      </c>
      <c r="F16" s="8">
        <v>1011499</v>
      </c>
      <c r="G16" s="8">
        <v>70217</v>
      </c>
      <c r="H16" s="8">
        <v>79561</v>
      </c>
      <c r="I16" s="8">
        <v>218541</v>
      </c>
      <c r="J16" s="8">
        <v>368319</v>
      </c>
      <c r="K16" s="8">
        <v>52876</v>
      </c>
      <c r="L16" s="8">
        <v>327575</v>
      </c>
      <c r="M16" s="8">
        <v>42169</v>
      </c>
      <c r="N16" s="8">
        <v>422620</v>
      </c>
      <c r="O16" s="8">
        <v>82005</v>
      </c>
      <c r="P16" s="8">
        <v>47110</v>
      </c>
      <c r="Q16" s="8">
        <v>75608</v>
      </c>
      <c r="R16" s="8">
        <v>204723</v>
      </c>
      <c r="S16" s="8">
        <v>24957</v>
      </c>
      <c r="T16" s="8">
        <v>70581</v>
      </c>
      <c r="U16" s="8">
        <v>41481</v>
      </c>
      <c r="V16" s="8">
        <v>137019</v>
      </c>
      <c r="W16" s="8">
        <v>1132681</v>
      </c>
      <c r="X16" s="8">
        <v>1011499</v>
      </c>
      <c r="Y16" s="8">
        <v>121182</v>
      </c>
      <c r="Z16" s="2">
        <v>11.98</v>
      </c>
      <c r="AA16" s="6">
        <v>1011499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72271447</v>
      </c>
      <c r="D18" s="6"/>
      <c r="E18" s="7">
        <v>81218000</v>
      </c>
      <c r="F18" s="8">
        <v>142280046</v>
      </c>
      <c r="G18" s="8">
        <v>31741151</v>
      </c>
      <c r="H18" s="8">
        <v>1420560</v>
      </c>
      <c r="I18" s="8">
        <v>33165709</v>
      </c>
      <c r="J18" s="8">
        <v>66327420</v>
      </c>
      <c r="K18" s="8">
        <v>291469</v>
      </c>
      <c r="L18" s="8">
        <v>34015160</v>
      </c>
      <c r="M18" s="8">
        <v>25677586</v>
      </c>
      <c r="N18" s="8">
        <v>59984215</v>
      </c>
      <c r="O18" s="8">
        <v>376708</v>
      </c>
      <c r="P18" s="8">
        <v>354238</v>
      </c>
      <c r="Q18" s="8">
        <v>20282468</v>
      </c>
      <c r="R18" s="8">
        <v>21013414</v>
      </c>
      <c r="S18" s="8">
        <v>1507860</v>
      </c>
      <c r="T18" s="8">
        <v>2695427</v>
      </c>
      <c r="U18" s="8">
        <v>1723036</v>
      </c>
      <c r="V18" s="8">
        <v>5926323</v>
      </c>
      <c r="W18" s="8">
        <v>153251372</v>
      </c>
      <c r="X18" s="8">
        <v>142280046</v>
      </c>
      <c r="Y18" s="8">
        <v>10971326</v>
      </c>
      <c r="Z18" s="2">
        <v>7.71</v>
      </c>
      <c r="AA18" s="6">
        <v>142280046</v>
      </c>
    </row>
    <row r="19" spans="1:27" ht="12.75">
      <c r="A19" s="23" t="s">
        <v>44</v>
      </c>
      <c r="B19" s="29"/>
      <c r="C19" s="6">
        <v>547686</v>
      </c>
      <c r="D19" s="6"/>
      <c r="E19" s="7">
        <v>574699</v>
      </c>
      <c r="F19" s="26">
        <v>826445</v>
      </c>
      <c r="G19" s="26">
        <v>11998</v>
      </c>
      <c r="H19" s="26">
        <v>6890</v>
      </c>
      <c r="I19" s="26">
        <v>22553</v>
      </c>
      <c r="J19" s="26">
        <v>41441</v>
      </c>
      <c r="K19" s="26">
        <v>38243</v>
      </c>
      <c r="L19" s="26">
        <v>64502</v>
      </c>
      <c r="M19" s="26">
        <v>4880</v>
      </c>
      <c r="N19" s="26">
        <v>107625</v>
      </c>
      <c r="O19" s="26">
        <v>29284</v>
      </c>
      <c r="P19" s="26">
        <v>27280</v>
      </c>
      <c r="Q19" s="26">
        <v>2917</v>
      </c>
      <c r="R19" s="26">
        <v>59481</v>
      </c>
      <c r="S19" s="26">
        <v>662</v>
      </c>
      <c r="T19" s="26">
        <v>64342</v>
      </c>
      <c r="U19" s="26">
        <v>7858</v>
      </c>
      <c r="V19" s="26">
        <v>72862</v>
      </c>
      <c r="W19" s="26">
        <v>281409</v>
      </c>
      <c r="X19" s="26">
        <v>826445</v>
      </c>
      <c r="Y19" s="26">
        <v>-545036</v>
      </c>
      <c r="Z19" s="27">
        <v>-65.95</v>
      </c>
      <c r="AA19" s="28">
        <v>826445</v>
      </c>
    </row>
    <row r="20" spans="1:27" ht="12.75">
      <c r="A20" s="23" t="s">
        <v>45</v>
      </c>
      <c r="B20" s="29"/>
      <c r="C20" s="6">
        <v>-224858</v>
      </c>
      <c r="D20" s="6"/>
      <c r="E20" s="7"/>
      <c r="F20" s="8">
        <v>2000000</v>
      </c>
      <c r="G20" s="8">
        <v>-3600</v>
      </c>
      <c r="H20" s="8"/>
      <c r="I20" s="30">
        <v>-3600</v>
      </c>
      <c r="J20" s="8">
        <v>-7200</v>
      </c>
      <c r="K20" s="8"/>
      <c r="L20" s="8">
        <v>-3600</v>
      </c>
      <c r="M20" s="8"/>
      <c r="N20" s="8">
        <v>-3600</v>
      </c>
      <c r="O20" s="8"/>
      <c r="P20" s="30"/>
      <c r="Q20" s="8"/>
      <c r="R20" s="8"/>
      <c r="S20" s="8"/>
      <c r="T20" s="8"/>
      <c r="U20" s="8"/>
      <c r="V20" s="8"/>
      <c r="W20" s="30">
        <v>-10800</v>
      </c>
      <c r="X20" s="8">
        <v>2000000</v>
      </c>
      <c r="Y20" s="8">
        <v>-2010800</v>
      </c>
      <c r="Z20" s="2">
        <v>-100.54</v>
      </c>
      <c r="AA20" s="6">
        <v>2000000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131416077</v>
      </c>
      <c r="D21" s="33">
        <f t="shared" si="0"/>
        <v>0</v>
      </c>
      <c r="E21" s="34">
        <f t="shared" si="0"/>
        <v>141416800</v>
      </c>
      <c r="F21" s="35">
        <f t="shared" si="0"/>
        <v>204616629</v>
      </c>
      <c r="G21" s="35">
        <f t="shared" si="0"/>
        <v>37497694</v>
      </c>
      <c r="H21" s="35">
        <f t="shared" si="0"/>
        <v>8225706</v>
      </c>
      <c r="I21" s="35">
        <f t="shared" si="0"/>
        <v>48490008</v>
      </c>
      <c r="J21" s="35">
        <f t="shared" si="0"/>
        <v>94213408</v>
      </c>
      <c r="K21" s="35">
        <f t="shared" si="0"/>
        <v>2953759</v>
      </c>
      <c r="L21" s="35">
        <f t="shared" si="0"/>
        <v>58615321</v>
      </c>
      <c r="M21" s="35">
        <f t="shared" si="0"/>
        <v>26246950</v>
      </c>
      <c r="N21" s="35">
        <f t="shared" si="0"/>
        <v>87816030</v>
      </c>
      <c r="O21" s="35">
        <f t="shared" si="0"/>
        <v>5558434</v>
      </c>
      <c r="P21" s="35">
        <f t="shared" si="0"/>
        <v>5582372</v>
      </c>
      <c r="Q21" s="35">
        <f t="shared" si="0"/>
        <v>24187662</v>
      </c>
      <c r="R21" s="35">
        <f t="shared" si="0"/>
        <v>35328468</v>
      </c>
      <c r="S21" s="35">
        <f t="shared" si="0"/>
        <v>6164478</v>
      </c>
      <c r="T21" s="35">
        <f t="shared" si="0"/>
        <v>3669209</v>
      </c>
      <c r="U21" s="35">
        <f t="shared" si="0"/>
        <v>5154939</v>
      </c>
      <c r="V21" s="35">
        <f t="shared" si="0"/>
        <v>14988626</v>
      </c>
      <c r="W21" s="35">
        <f t="shared" si="0"/>
        <v>232346532</v>
      </c>
      <c r="X21" s="35">
        <f t="shared" si="0"/>
        <v>204616629</v>
      </c>
      <c r="Y21" s="35">
        <f t="shared" si="0"/>
        <v>27729903</v>
      </c>
      <c r="Z21" s="36">
        <f>+IF(X21&lt;&gt;0,+(Y21/X21)*100,0)</f>
        <v>13.55212581475966</v>
      </c>
      <c r="AA21" s="33">
        <f>SUM(AA5:AA20)</f>
        <v>204616629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48370858</v>
      </c>
      <c r="D24" s="6"/>
      <c r="E24" s="7">
        <v>54149550</v>
      </c>
      <c r="F24" s="8">
        <v>58017172</v>
      </c>
      <c r="G24" s="8">
        <v>4187987</v>
      </c>
      <c r="H24" s="8">
        <v>4448409</v>
      </c>
      <c r="I24" s="8">
        <v>8782695</v>
      </c>
      <c r="J24" s="8">
        <v>17419091</v>
      </c>
      <c r="K24" s="8">
        <v>4358629</v>
      </c>
      <c r="L24" s="8">
        <v>47274017</v>
      </c>
      <c r="M24" s="8">
        <v>3276224</v>
      </c>
      <c r="N24" s="8">
        <v>54908870</v>
      </c>
      <c r="O24" s="8">
        <v>4270198</v>
      </c>
      <c r="P24" s="8">
        <v>4968371</v>
      </c>
      <c r="Q24" s="8">
        <v>4680431</v>
      </c>
      <c r="R24" s="8">
        <v>13919000</v>
      </c>
      <c r="S24" s="8">
        <v>4434392</v>
      </c>
      <c r="T24" s="8">
        <v>4840538</v>
      </c>
      <c r="U24" s="8">
        <v>4693640</v>
      </c>
      <c r="V24" s="8">
        <v>13968570</v>
      </c>
      <c r="W24" s="8">
        <v>100215531</v>
      </c>
      <c r="X24" s="8">
        <v>58017172</v>
      </c>
      <c r="Y24" s="8">
        <v>42198359</v>
      </c>
      <c r="Z24" s="2">
        <v>72.73</v>
      </c>
      <c r="AA24" s="6">
        <v>58017172</v>
      </c>
    </row>
    <row r="25" spans="1:27" ht="12.75">
      <c r="A25" s="25" t="s">
        <v>49</v>
      </c>
      <c r="B25" s="24"/>
      <c r="C25" s="6">
        <v>5973204</v>
      </c>
      <c r="D25" s="6"/>
      <c r="E25" s="7">
        <v>5629193</v>
      </c>
      <c r="F25" s="8">
        <v>5629193</v>
      </c>
      <c r="G25" s="8">
        <v>429509</v>
      </c>
      <c r="H25" s="8">
        <v>429509</v>
      </c>
      <c r="I25" s="8">
        <v>859016</v>
      </c>
      <c r="J25" s="8">
        <v>1718034</v>
      </c>
      <c r="K25" s="8">
        <v>455900</v>
      </c>
      <c r="L25" s="8">
        <v>1749995</v>
      </c>
      <c r="M25" s="8">
        <v>441991</v>
      </c>
      <c r="N25" s="8">
        <v>2647886</v>
      </c>
      <c r="O25" s="8">
        <v>438448</v>
      </c>
      <c r="P25" s="8">
        <v>429509</v>
      </c>
      <c r="Q25" s="8">
        <v>443072</v>
      </c>
      <c r="R25" s="8">
        <v>1311029</v>
      </c>
      <c r="S25" s="8">
        <v>429509</v>
      </c>
      <c r="T25" s="8">
        <v>677319</v>
      </c>
      <c r="U25" s="8">
        <v>1280306</v>
      </c>
      <c r="V25" s="8">
        <v>2387134</v>
      </c>
      <c r="W25" s="8">
        <v>8064083</v>
      </c>
      <c r="X25" s="8">
        <v>5629193</v>
      </c>
      <c r="Y25" s="8">
        <v>2434890</v>
      </c>
      <c r="Z25" s="2">
        <v>43.25</v>
      </c>
      <c r="AA25" s="6">
        <v>5629193</v>
      </c>
    </row>
    <row r="26" spans="1:27" ht="12.75">
      <c r="A26" s="25" t="s">
        <v>50</v>
      </c>
      <c r="B26" s="24"/>
      <c r="C26" s="6">
        <v>14142052</v>
      </c>
      <c r="D26" s="6"/>
      <c r="E26" s="7">
        <v>11000000</v>
      </c>
      <c r="F26" s="8">
        <v>11000000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11000000</v>
      </c>
      <c r="Y26" s="8">
        <v>-11000000</v>
      </c>
      <c r="Z26" s="2">
        <v>-100</v>
      </c>
      <c r="AA26" s="6">
        <v>11000000</v>
      </c>
    </row>
    <row r="27" spans="1:27" ht="12.75">
      <c r="A27" s="25" t="s">
        <v>51</v>
      </c>
      <c r="B27" s="24"/>
      <c r="C27" s="6">
        <v>6767694</v>
      </c>
      <c r="D27" s="6"/>
      <c r="E27" s="7">
        <v>12000000</v>
      </c>
      <c r="F27" s="8">
        <v>10000000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-500</v>
      </c>
      <c r="U27" s="8"/>
      <c r="V27" s="8">
        <v>-500</v>
      </c>
      <c r="W27" s="8">
        <v>-500</v>
      </c>
      <c r="X27" s="8">
        <v>10000000</v>
      </c>
      <c r="Y27" s="8">
        <v>-10000500</v>
      </c>
      <c r="Z27" s="2">
        <v>-100.01</v>
      </c>
      <c r="AA27" s="6">
        <v>10000000</v>
      </c>
    </row>
    <row r="28" spans="1:27" ht="12.75">
      <c r="A28" s="25" t="s">
        <v>52</v>
      </c>
      <c r="B28" s="24"/>
      <c r="C28" s="6">
        <v>1512459</v>
      </c>
      <c r="D28" s="6"/>
      <c r="E28" s="7">
        <v>159000</v>
      </c>
      <c r="F28" s="8">
        <v>159000</v>
      </c>
      <c r="G28" s="8">
        <v>302</v>
      </c>
      <c r="H28" s="8">
        <v>4590</v>
      </c>
      <c r="I28" s="8">
        <v>5031</v>
      </c>
      <c r="J28" s="8">
        <v>9923</v>
      </c>
      <c r="K28" s="8">
        <v>2526</v>
      </c>
      <c r="L28" s="8">
        <v>90681</v>
      </c>
      <c r="M28" s="8">
        <v>42</v>
      </c>
      <c r="N28" s="8">
        <v>93249</v>
      </c>
      <c r="O28" s="8">
        <v>5799</v>
      </c>
      <c r="P28" s="8">
        <v>335</v>
      </c>
      <c r="Q28" s="8">
        <v>6286</v>
      </c>
      <c r="R28" s="8">
        <v>12420</v>
      </c>
      <c r="S28" s="8">
        <v>524</v>
      </c>
      <c r="T28" s="8">
        <v>17326</v>
      </c>
      <c r="U28" s="8">
        <v>224</v>
      </c>
      <c r="V28" s="8">
        <v>18074</v>
      </c>
      <c r="W28" s="8">
        <v>133666</v>
      </c>
      <c r="X28" s="8">
        <v>159000</v>
      </c>
      <c r="Y28" s="8">
        <v>-25334</v>
      </c>
      <c r="Z28" s="2">
        <v>-15.93</v>
      </c>
      <c r="AA28" s="6">
        <v>159000</v>
      </c>
    </row>
    <row r="29" spans="1:27" ht="12.75">
      <c r="A29" s="25" t="s">
        <v>53</v>
      </c>
      <c r="B29" s="24"/>
      <c r="C29" s="6">
        <v>22410929</v>
      </c>
      <c r="D29" s="6"/>
      <c r="E29" s="7">
        <v>22347881</v>
      </c>
      <c r="F29" s="8">
        <v>24600382</v>
      </c>
      <c r="G29" s="8">
        <v>13991</v>
      </c>
      <c r="H29" s="8">
        <v>3396129</v>
      </c>
      <c r="I29" s="8">
        <v>6628753</v>
      </c>
      <c r="J29" s="8">
        <v>10038873</v>
      </c>
      <c r="K29" s="8">
        <v>1931280</v>
      </c>
      <c r="L29" s="8">
        <v>10550576</v>
      </c>
      <c r="M29" s="8">
        <v>1733038</v>
      </c>
      <c r="N29" s="8">
        <v>14214894</v>
      </c>
      <c r="O29" s="8">
        <v>1888881</v>
      </c>
      <c r="P29" s="8">
        <v>1787934</v>
      </c>
      <c r="Q29" s="8">
        <v>1687666</v>
      </c>
      <c r="R29" s="8">
        <v>5364481</v>
      </c>
      <c r="S29" s="8">
        <v>1757129</v>
      </c>
      <c r="T29" s="8">
        <v>1747520</v>
      </c>
      <c r="U29" s="8">
        <v>2001620</v>
      </c>
      <c r="V29" s="8">
        <v>5506269</v>
      </c>
      <c r="W29" s="8">
        <v>35124517</v>
      </c>
      <c r="X29" s="8">
        <v>24600382</v>
      </c>
      <c r="Y29" s="8">
        <v>10524135</v>
      </c>
      <c r="Z29" s="2">
        <v>42.78</v>
      </c>
      <c r="AA29" s="6">
        <v>24600382</v>
      </c>
    </row>
    <row r="30" spans="1:27" ht="12.75">
      <c r="A30" s="25" t="s">
        <v>54</v>
      </c>
      <c r="B30" s="24"/>
      <c r="C30" s="6">
        <v>2099290</v>
      </c>
      <c r="D30" s="6"/>
      <c r="E30" s="7">
        <v>1966000</v>
      </c>
      <c r="F30" s="8">
        <v>4943155</v>
      </c>
      <c r="G30" s="8">
        <v>43696</v>
      </c>
      <c r="H30" s="8">
        <v>251454</v>
      </c>
      <c r="I30" s="8">
        <v>388785</v>
      </c>
      <c r="J30" s="8">
        <v>683935</v>
      </c>
      <c r="K30" s="8">
        <v>33987</v>
      </c>
      <c r="L30" s="8">
        <v>781633</v>
      </c>
      <c r="M30" s="8">
        <v>84260</v>
      </c>
      <c r="N30" s="8">
        <v>899880</v>
      </c>
      <c r="O30" s="8">
        <v>563383</v>
      </c>
      <c r="P30" s="8">
        <v>267875</v>
      </c>
      <c r="Q30" s="8">
        <v>504661</v>
      </c>
      <c r="R30" s="8">
        <v>1335919</v>
      </c>
      <c r="S30" s="8">
        <v>401202</v>
      </c>
      <c r="T30" s="8">
        <v>340304</v>
      </c>
      <c r="U30" s="8">
        <v>505269</v>
      </c>
      <c r="V30" s="8">
        <v>1246775</v>
      </c>
      <c r="W30" s="8">
        <v>4166509</v>
      </c>
      <c r="X30" s="8">
        <v>4943155</v>
      </c>
      <c r="Y30" s="8">
        <v>-776646</v>
      </c>
      <c r="Z30" s="2">
        <v>-15.71</v>
      </c>
      <c r="AA30" s="6">
        <v>4943155</v>
      </c>
    </row>
    <row r="31" spans="1:27" ht="12.75">
      <c r="A31" s="25" t="s">
        <v>55</v>
      </c>
      <c r="B31" s="24"/>
      <c r="C31" s="6">
        <v>17372365</v>
      </c>
      <c r="D31" s="6"/>
      <c r="E31" s="7">
        <v>16750350</v>
      </c>
      <c r="F31" s="8">
        <v>24043013</v>
      </c>
      <c r="G31" s="8">
        <v>1724209</v>
      </c>
      <c r="H31" s="8">
        <v>295928</v>
      </c>
      <c r="I31" s="8">
        <v>2782843</v>
      </c>
      <c r="J31" s="8">
        <v>4802980</v>
      </c>
      <c r="K31" s="8">
        <v>1227588</v>
      </c>
      <c r="L31" s="8">
        <v>5459235</v>
      </c>
      <c r="M31" s="8">
        <v>1322907</v>
      </c>
      <c r="N31" s="8">
        <v>8009730</v>
      </c>
      <c r="O31" s="8">
        <v>242977</v>
      </c>
      <c r="P31" s="8">
        <v>327279</v>
      </c>
      <c r="Q31" s="8">
        <v>655833</v>
      </c>
      <c r="R31" s="8">
        <v>1226089</v>
      </c>
      <c r="S31" s="8">
        <v>6722</v>
      </c>
      <c r="T31" s="8">
        <v>1634223</v>
      </c>
      <c r="U31" s="8">
        <v>1480588</v>
      </c>
      <c r="V31" s="8">
        <v>3121533</v>
      </c>
      <c r="W31" s="8">
        <v>17160332</v>
      </c>
      <c r="X31" s="8">
        <v>24043013</v>
      </c>
      <c r="Y31" s="8">
        <v>-6882681</v>
      </c>
      <c r="Z31" s="2">
        <v>-28.63</v>
      </c>
      <c r="AA31" s="6">
        <v>24043013</v>
      </c>
    </row>
    <row r="32" spans="1:27" ht="12.75">
      <c r="A32" s="25" t="s">
        <v>43</v>
      </c>
      <c r="B32" s="24"/>
      <c r="C32" s="6"/>
      <c r="D32" s="6"/>
      <c r="E32" s="7">
        <v>1171000</v>
      </c>
      <c r="F32" s="8"/>
      <c r="G32" s="8">
        <v>22974</v>
      </c>
      <c r="H32" s="8">
        <v>2466</v>
      </c>
      <c r="I32" s="8">
        <v>25440</v>
      </c>
      <c r="J32" s="8">
        <v>50880</v>
      </c>
      <c r="K32" s="8"/>
      <c r="L32" s="8">
        <v>25440</v>
      </c>
      <c r="M32" s="8">
        <v>470000</v>
      </c>
      <c r="N32" s="8">
        <v>495440</v>
      </c>
      <c r="O32" s="8">
        <v>352804</v>
      </c>
      <c r="P32" s="8"/>
      <c r="Q32" s="8"/>
      <c r="R32" s="8">
        <v>352804</v>
      </c>
      <c r="S32" s="8"/>
      <c r="T32" s="8"/>
      <c r="U32" s="8"/>
      <c r="V32" s="8"/>
      <c r="W32" s="8">
        <v>899124</v>
      </c>
      <c r="X32" s="8"/>
      <c r="Y32" s="8">
        <v>899124</v>
      </c>
      <c r="Z32" s="2"/>
      <c r="AA32" s="6"/>
    </row>
    <row r="33" spans="1:27" ht="12.75">
      <c r="A33" s="25" t="s">
        <v>56</v>
      </c>
      <c r="B33" s="24"/>
      <c r="C33" s="6">
        <v>7883574</v>
      </c>
      <c r="D33" s="6"/>
      <c r="E33" s="7">
        <v>10072701</v>
      </c>
      <c r="F33" s="8">
        <v>15813153</v>
      </c>
      <c r="G33" s="8">
        <v>1302411</v>
      </c>
      <c r="H33" s="8">
        <v>291413</v>
      </c>
      <c r="I33" s="8">
        <v>2177975</v>
      </c>
      <c r="J33" s="8">
        <v>3771799</v>
      </c>
      <c r="K33" s="8">
        <v>587833</v>
      </c>
      <c r="L33" s="8">
        <v>3702651</v>
      </c>
      <c r="M33" s="8">
        <v>2318740</v>
      </c>
      <c r="N33" s="8">
        <v>6609224</v>
      </c>
      <c r="O33" s="8">
        <v>1705467</v>
      </c>
      <c r="P33" s="8">
        <v>439453</v>
      </c>
      <c r="Q33" s="8">
        <v>807807</v>
      </c>
      <c r="R33" s="8">
        <v>2952727</v>
      </c>
      <c r="S33" s="8">
        <v>295125</v>
      </c>
      <c r="T33" s="8">
        <v>668150</v>
      </c>
      <c r="U33" s="8">
        <v>879110</v>
      </c>
      <c r="V33" s="8">
        <v>1842385</v>
      </c>
      <c r="W33" s="8">
        <v>15176135</v>
      </c>
      <c r="X33" s="8">
        <v>15813153</v>
      </c>
      <c r="Y33" s="8">
        <v>-637018</v>
      </c>
      <c r="Z33" s="2">
        <v>-4.03</v>
      </c>
      <c r="AA33" s="6">
        <v>15813153</v>
      </c>
    </row>
    <row r="34" spans="1:27" ht="12.75">
      <c r="A34" s="23" t="s">
        <v>57</v>
      </c>
      <c r="B34" s="29"/>
      <c r="C34" s="6"/>
      <c r="D34" s="6"/>
      <c r="E34" s="7"/>
      <c r="F34" s="8">
        <v>17000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17000</v>
      </c>
      <c r="Y34" s="8">
        <v>-17000</v>
      </c>
      <c r="Z34" s="2">
        <v>-100</v>
      </c>
      <c r="AA34" s="6">
        <v>17000</v>
      </c>
    </row>
    <row r="35" spans="1:27" ht="12.75">
      <c r="A35" s="40" t="s">
        <v>58</v>
      </c>
      <c r="B35" s="32"/>
      <c r="C35" s="33">
        <f aca="true" t="shared" si="1" ref="C35:Y35">SUM(C24:C34)</f>
        <v>126532425</v>
      </c>
      <c r="D35" s="33">
        <f>SUM(D24:D34)</f>
        <v>0</v>
      </c>
      <c r="E35" s="34">
        <f t="shared" si="1"/>
        <v>135245675</v>
      </c>
      <c r="F35" s="35">
        <f t="shared" si="1"/>
        <v>154222068</v>
      </c>
      <c r="G35" s="35">
        <f t="shared" si="1"/>
        <v>7725079</v>
      </c>
      <c r="H35" s="35">
        <f t="shared" si="1"/>
        <v>9119898</v>
      </c>
      <c r="I35" s="35">
        <f t="shared" si="1"/>
        <v>21650538</v>
      </c>
      <c r="J35" s="35">
        <f t="shared" si="1"/>
        <v>38495515</v>
      </c>
      <c r="K35" s="35">
        <f t="shared" si="1"/>
        <v>8597743</v>
      </c>
      <c r="L35" s="35">
        <f t="shared" si="1"/>
        <v>69634228</v>
      </c>
      <c r="M35" s="35">
        <f t="shared" si="1"/>
        <v>9647202</v>
      </c>
      <c r="N35" s="35">
        <f t="shared" si="1"/>
        <v>87879173</v>
      </c>
      <c r="O35" s="35">
        <f t="shared" si="1"/>
        <v>9467957</v>
      </c>
      <c r="P35" s="35">
        <f t="shared" si="1"/>
        <v>8220756</v>
      </c>
      <c r="Q35" s="35">
        <f t="shared" si="1"/>
        <v>8785756</v>
      </c>
      <c r="R35" s="35">
        <f t="shared" si="1"/>
        <v>26474469</v>
      </c>
      <c r="S35" s="35">
        <f t="shared" si="1"/>
        <v>7324603</v>
      </c>
      <c r="T35" s="35">
        <f t="shared" si="1"/>
        <v>9924880</v>
      </c>
      <c r="U35" s="35">
        <f t="shared" si="1"/>
        <v>10840757</v>
      </c>
      <c r="V35" s="35">
        <f t="shared" si="1"/>
        <v>28090240</v>
      </c>
      <c r="W35" s="35">
        <f t="shared" si="1"/>
        <v>180939397</v>
      </c>
      <c r="X35" s="35">
        <f t="shared" si="1"/>
        <v>154222068</v>
      </c>
      <c r="Y35" s="35">
        <f t="shared" si="1"/>
        <v>26717329</v>
      </c>
      <c r="Z35" s="36">
        <f>+IF(X35&lt;&gt;0,+(Y35/X35)*100,0)</f>
        <v>17.3239338224929</v>
      </c>
      <c r="AA35" s="33">
        <f>SUM(AA24:AA34)</f>
        <v>154222068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4883652</v>
      </c>
      <c r="D37" s="46">
        <f>+D21-D35</f>
        <v>0</v>
      </c>
      <c r="E37" s="47">
        <f t="shared" si="2"/>
        <v>6171125</v>
      </c>
      <c r="F37" s="48">
        <f t="shared" si="2"/>
        <v>50394561</v>
      </c>
      <c r="G37" s="48">
        <f t="shared" si="2"/>
        <v>29772615</v>
      </c>
      <c r="H37" s="48">
        <f t="shared" si="2"/>
        <v>-894192</v>
      </c>
      <c r="I37" s="48">
        <f t="shared" si="2"/>
        <v>26839470</v>
      </c>
      <c r="J37" s="48">
        <f t="shared" si="2"/>
        <v>55717893</v>
      </c>
      <c r="K37" s="48">
        <f t="shared" si="2"/>
        <v>-5643984</v>
      </c>
      <c r="L37" s="48">
        <f t="shared" si="2"/>
        <v>-11018907</v>
      </c>
      <c r="M37" s="48">
        <f t="shared" si="2"/>
        <v>16599748</v>
      </c>
      <c r="N37" s="48">
        <f t="shared" si="2"/>
        <v>-63143</v>
      </c>
      <c r="O37" s="48">
        <f t="shared" si="2"/>
        <v>-3909523</v>
      </c>
      <c r="P37" s="48">
        <f t="shared" si="2"/>
        <v>-2638384</v>
      </c>
      <c r="Q37" s="48">
        <f t="shared" si="2"/>
        <v>15401906</v>
      </c>
      <c r="R37" s="48">
        <f t="shared" si="2"/>
        <v>8853999</v>
      </c>
      <c r="S37" s="48">
        <f t="shared" si="2"/>
        <v>-1160125</v>
      </c>
      <c r="T37" s="48">
        <f t="shared" si="2"/>
        <v>-6255671</v>
      </c>
      <c r="U37" s="48">
        <f t="shared" si="2"/>
        <v>-5685818</v>
      </c>
      <c r="V37" s="48">
        <f t="shared" si="2"/>
        <v>-13101614</v>
      </c>
      <c r="W37" s="48">
        <f t="shared" si="2"/>
        <v>51407135</v>
      </c>
      <c r="X37" s="48">
        <f>IF(F21=F35,0,X21-X35)</f>
        <v>50394561</v>
      </c>
      <c r="Y37" s="48">
        <f t="shared" si="2"/>
        <v>1012574</v>
      </c>
      <c r="Z37" s="49">
        <f>+IF(X37&lt;&gt;0,+(Y37/X37)*100,0)</f>
        <v>2.0092922329455356</v>
      </c>
      <c r="AA37" s="46">
        <f>+AA21-AA35</f>
        <v>50394561</v>
      </c>
    </row>
    <row r="38" spans="1:27" ht="22.5" customHeight="1">
      <c r="A38" s="50" t="s">
        <v>60</v>
      </c>
      <c r="B38" s="29"/>
      <c r="C38" s="6">
        <v>53116554</v>
      </c>
      <c r="D38" s="6"/>
      <c r="E38" s="7">
        <v>33047000</v>
      </c>
      <c r="F38" s="8">
        <v>73166552</v>
      </c>
      <c r="G38" s="8">
        <v>286252</v>
      </c>
      <c r="H38" s="8">
        <v>6180828</v>
      </c>
      <c r="I38" s="8">
        <v>6467080</v>
      </c>
      <c r="J38" s="8">
        <v>12934160</v>
      </c>
      <c r="K38" s="8">
        <v>608895</v>
      </c>
      <c r="L38" s="8">
        <v>16589837</v>
      </c>
      <c r="M38" s="8">
        <v>3679921</v>
      </c>
      <c r="N38" s="8">
        <v>20878653</v>
      </c>
      <c r="O38" s="8">
        <v>461274</v>
      </c>
      <c r="P38" s="8">
        <v>1042049</v>
      </c>
      <c r="Q38" s="8">
        <v>4516952</v>
      </c>
      <c r="R38" s="8">
        <v>6020275</v>
      </c>
      <c r="S38" s="8"/>
      <c r="T38" s="8">
        <v>2328187</v>
      </c>
      <c r="U38" s="8">
        <v>3566800</v>
      </c>
      <c r="V38" s="8">
        <v>5894987</v>
      </c>
      <c r="W38" s="8">
        <v>45728075</v>
      </c>
      <c r="X38" s="8">
        <v>73166552</v>
      </c>
      <c r="Y38" s="8">
        <v>-27438477</v>
      </c>
      <c r="Z38" s="2">
        <v>-37.5</v>
      </c>
      <c r="AA38" s="6">
        <v>73166552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58000206</v>
      </c>
      <c r="D41" s="56">
        <f>SUM(D37:D40)</f>
        <v>0</v>
      </c>
      <c r="E41" s="57">
        <f t="shared" si="3"/>
        <v>39218125</v>
      </c>
      <c r="F41" s="58">
        <f t="shared" si="3"/>
        <v>123561113</v>
      </c>
      <c r="G41" s="58">
        <f t="shared" si="3"/>
        <v>30058867</v>
      </c>
      <c r="H41" s="58">
        <f t="shared" si="3"/>
        <v>5286636</v>
      </c>
      <c r="I41" s="58">
        <f t="shared" si="3"/>
        <v>33306550</v>
      </c>
      <c r="J41" s="58">
        <f t="shared" si="3"/>
        <v>68652053</v>
      </c>
      <c r="K41" s="58">
        <f t="shared" si="3"/>
        <v>-5035089</v>
      </c>
      <c r="L41" s="58">
        <f t="shared" si="3"/>
        <v>5570930</v>
      </c>
      <c r="M41" s="58">
        <f t="shared" si="3"/>
        <v>20279669</v>
      </c>
      <c r="N41" s="58">
        <f t="shared" si="3"/>
        <v>20815510</v>
      </c>
      <c r="O41" s="58">
        <f t="shared" si="3"/>
        <v>-3448249</v>
      </c>
      <c r="P41" s="58">
        <f t="shared" si="3"/>
        <v>-1596335</v>
      </c>
      <c r="Q41" s="58">
        <f t="shared" si="3"/>
        <v>19918858</v>
      </c>
      <c r="R41" s="58">
        <f t="shared" si="3"/>
        <v>14874274</v>
      </c>
      <c r="S41" s="58">
        <f t="shared" si="3"/>
        <v>-1160125</v>
      </c>
      <c r="T41" s="58">
        <f t="shared" si="3"/>
        <v>-3927484</v>
      </c>
      <c r="U41" s="58">
        <f t="shared" si="3"/>
        <v>-2119018</v>
      </c>
      <c r="V41" s="58">
        <f t="shared" si="3"/>
        <v>-7206627</v>
      </c>
      <c r="W41" s="58">
        <f t="shared" si="3"/>
        <v>97135210</v>
      </c>
      <c r="X41" s="58">
        <f t="shared" si="3"/>
        <v>123561113</v>
      </c>
      <c r="Y41" s="58">
        <f t="shared" si="3"/>
        <v>-26425903</v>
      </c>
      <c r="Z41" s="59">
        <f>+IF(X41&lt;&gt;0,+(Y41/X41)*100,0)</f>
        <v>-21.38690916453626</v>
      </c>
      <c r="AA41" s="56">
        <f>SUM(AA37:AA40)</f>
        <v>123561113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58000206</v>
      </c>
      <c r="D43" s="64">
        <f>+D41-D42</f>
        <v>0</v>
      </c>
      <c r="E43" s="65">
        <f t="shared" si="4"/>
        <v>39218125</v>
      </c>
      <c r="F43" s="66">
        <f t="shared" si="4"/>
        <v>123561113</v>
      </c>
      <c r="G43" s="66">
        <f t="shared" si="4"/>
        <v>30058867</v>
      </c>
      <c r="H43" s="66">
        <f t="shared" si="4"/>
        <v>5286636</v>
      </c>
      <c r="I43" s="66">
        <f t="shared" si="4"/>
        <v>33306550</v>
      </c>
      <c r="J43" s="66">
        <f t="shared" si="4"/>
        <v>68652053</v>
      </c>
      <c r="K43" s="66">
        <f t="shared" si="4"/>
        <v>-5035089</v>
      </c>
      <c r="L43" s="66">
        <f t="shared" si="4"/>
        <v>5570930</v>
      </c>
      <c r="M43" s="66">
        <f t="shared" si="4"/>
        <v>20279669</v>
      </c>
      <c r="N43" s="66">
        <f t="shared" si="4"/>
        <v>20815510</v>
      </c>
      <c r="O43" s="66">
        <f t="shared" si="4"/>
        <v>-3448249</v>
      </c>
      <c r="P43" s="66">
        <f t="shared" si="4"/>
        <v>-1596335</v>
      </c>
      <c r="Q43" s="66">
        <f t="shared" si="4"/>
        <v>19918858</v>
      </c>
      <c r="R43" s="66">
        <f t="shared" si="4"/>
        <v>14874274</v>
      </c>
      <c r="S43" s="66">
        <f t="shared" si="4"/>
        <v>-1160125</v>
      </c>
      <c r="T43" s="66">
        <f t="shared" si="4"/>
        <v>-3927484</v>
      </c>
      <c r="U43" s="66">
        <f t="shared" si="4"/>
        <v>-2119018</v>
      </c>
      <c r="V43" s="66">
        <f t="shared" si="4"/>
        <v>-7206627</v>
      </c>
      <c r="W43" s="66">
        <f t="shared" si="4"/>
        <v>97135210</v>
      </c>
      <c r="X43" s="66">
        <f t="shared" si="4"/>
        <v>123561113</v>
      </c>
      <c r="Y43" s="66">
        <f t="shared" si="4"/>
        <v>-26425903</v>
      </c>
      <c r="Z43" s="67">
        <f>+IF(X43&lt;&gt;0,+(Y43/X43)*100,0)</f>
        <v>-21.38690916453626</v>
      </c>
      <c r="AA43" s="64">
        <f>+AA41-AA42</f>
        <v>123561113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58000206</v>
      </c>
      <c r="D45" s="56">
        <f>SUM(D43:D44)</f>
        <v>0</v>
      </c>
      <c r="E45" s="57">
        <f t="shared" si="5"/>
        <v>39218125</v>
      </c>
      <c r="F45" s="58">
        <f t="shared" si="5"/>
        <v>123561113</v>
      </c>
      <c r="G45" s="58">
        <f t="shared" si="5"/>
        <v>30058867</v>
      </c>
      <c r="H45" s="58">
        <f t="shared" si="5"/>
        <v>5286636</v>
      </c>
      <c r="I45" s="58">
        <f t="shared" si="5"/>
        <v>33306550</v>
      </c>
      <c r="J45" s="58">
        <f t="shared" si="5"/>
        <v>68652053</v>
      </c>
      <c r="K45" s="58">
        <f t="shared" si="5"/>
        <v>-5035089</v>
      </c>
      <c r="L45" s="58">
        <f t="shared" si="5"/>
        <v>5570930</v>
      </c>
      <c r="M45" s="58">
        <f t="shared" si="5"/>
        <v>20279669</v>
      </c>
      <c r="N45" s="58">
        <f t="shared" si="5"/>
        <v>20815510</v>
      </c>
      <c r="O45" s="58">
        <f t="shared" si="5"/>
        <v>-3448249</v>
      </c>
      <c r="P45" s="58">
        <f t="shared" si="5"/>
        <v>-1596335</v>
      </c>
      <c r="Q45" s="58">
        <f t="shared" si="5"/>
        <v>19918858</v>
      </c>
      <c r="R45" s="58">
        <f t="shared" si="5"/>
        <v>14874274</v>
      </c>
      <c r="S45" s="58">
        <f t="shared" si="5"/>
        <v>-1160125</v>
      </c>
      <c r="T45" s="58">
        <f t="shared" si="5"/>
        <v>-3927484</v>
      </c>
      <c r="U45" s="58">
        <f t="shared" si="5"/>
        <v>-2119018</v>
      </c>
      <c r="V45" s="58">
        <f t="shared" si="5"/>
        <v>-7206627</v>
      </c>
      <c r="W45" s="58">
        <f t="shared" si="5"/>
        <v>97135210</v>
      </c>
      <c r="X45" s="58">
        <f t="shared" si="5"/>
        <v>123561113</v>
      </c>
      <c r="Y45" s="58">
        <f t="shared" si="5"/>
        <v>-26425903</v>
      </c>
      <c r="Z45" s="59">
        <f>+IF(X45&lt;&gt;0,+(Y45/X45)*100,0)</f>
        <v>-21.38690916453626</v>
      </c>
      <c r="AA45" s="56">
        <f>SUM(AA43:AA44)</f>
        <v>123561113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58000206</v>
      </c>
      <c r="D47" s="71">
        <f>SUM(D45:D46)</f>
        <v>0</v>
      </c>
      <c r="E47" s="72">
        <f t="shared" si="6"/>
        <v>39218125</v>
      </c>
      <c r="F47" s="73">
        <f t="shared" si="6"/>
        <v>123561113</v>
      </c>
      <c r="G47" s="73">
        <f t="shared" si="6"/>
        <v>30058867</v>
      </c>
      <c r="H47" s="74">
        <f t="shared" si="6"/>
        <v>5286636</v>
      </c>
      <c r="I47" s="74">
        <f t="shared" si="6"/>
        <v>33306550</v>
      </c>
      <c r="J47" s="74">
        <f t="shared" si="6"/>
        <v>68652053</v>
      </c>
      <c r="K47" s="74">
        <f t="shared" si="6"/>
        <v>-5035089</v>
      </c>
      <c r="L47" s="74">
        <f t="shared" si="6"/>
        <v>5570930</v>
      </c>
      <c r="M47" s="73">
        <f t="shared" si="6"/>
        <v>20279669</v>
      </c>
      <c r="N47" s="73">
        <f t="shared" si="6"/>
        <v>20815510</v>
      </c>
      <c r="O47" s="74">
        <f t="shared" si="6"/>
        <v>-3448249</v>
      </c>
      <c r="P47" s="74">
        <f t="shared" si="6"/>
        <v>-1596335</v>
      </c>
      <c r="Q47" s="74">
        <f t="shared" si="6"/>
        <v>19918858</v>
      </c>
      <c r="R47" s="74">
        <f t="shared" si="6"/>
        <v>14874274</v>
      </c>
      <c r="S47" s="74">
        <f t="shared" si="6"/>
        <v>-1160125</v>
      </c>
      <c r="T47" s="73">
        <f t="shared" si="6"/>
        <v>-3927484</v>
      </c>
      <c r="U47" s="73">
        <f t="shared" si="6"/>
        <v>-2119018</v>
      </c>
      <c r="V47" s="74">
        <f t="shared" si="6"/>
        <v>-7206627</v>
      </c>
      <c r="W47" s="74">
        <f t="shared" si="6"/>
        <v>97135210</v>
      </c>
      <c r="X47" s="74">
        <f t="shared" si="6"/>
        <v>123561113</v>
      </c>
      <c r="Y47" s="74">
        <f t="shared" si="6"/>
        <v>-26425903</v>
      </c>
      <c r="Z47" s="75">
        <f>+IF(X47&lt;&gt;0,+(Y47/X47)*100,0)</f>
        <v>-21.38690916453626</v>
      </c>
      <c r="AA47" s="76">
        <f>SUM(AA45:AA46)</f>
        <v>123561113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92363756</v>
      </c>
      <c r="D5" s="6"/>
      <c r="E5" s="7">
        <v>96881817</v>
      </c>
      <c r="F5" s="8">
        <v>96881817</v>
      </c>
      <c r="G5" s="8">
        <v>31437817</v>
      </c>
      <c r="H5" s="8">
        <v>6213777</v>
      </c>
      <c r="I5" s="8">
        <v>6354887</v>
      </c>
      <c r="J5" s="8">
        <v>44006481</v>
      </c>
      <c r="K5" s="8">
        <v>5816756</v>
      </c>
      <c r="L5" s="8">
        <v>6150930</v>
      </c>
      <c r="M5" s="8">
        <v>6072337</v>
      </c>
      <c r="N5" s="8">
        <v>18040023</v>
      </c>
      <c r="O5" s="8">
        <v>6150834</v>
      </c>
      <c r="P5" s="8">
        <v>6318315</v>
      </c>
      <c r="Q5" s="8">
        <v>6039619</v>
      </c>
      <c r="R5" s="8">
        <v>18508768</v>
      </c>
      <c r="S5" s="8">
        <v>6122058</v>
      </c>
      <c r="T5" s="8">
        <v>6109947</v>
      </c>
      <c r="U5" s="8">
        <v>6189635</v>
      </c>
      <c r="V5" s="8">
        <v>18421640</v>
      </c>
      <c r="W5" s="8">
        <v>98976912</v>
      </c>
      <c r="X5" s="8">
        <v>96881817</v>
      </c>
      <c r="Y5" s="8">
        <v>2095095</v>
      </c>
      <c r="Z5" s="2">
        <v>2.16</v>
      </c>
      <c r="AA5" s="6">
        <v>96881817</v>
      </c>
    </row>
    <row r="6" spans="1:27" ht="12.75">
      <c r="A6" s="23" t="s">
        <v>32</v>
      </c>
      <c r="B6" s="24"/>
      <c r="C6" s="6">
        <v>558663</v>
      </c>
      <c r="D6" s="6"/>
      <c r="E6" s="7"/>
      <c r="F6" s="8"/>
      <c r="G6" s="8">
        <v>5200</v>
      </c>
      <c r="H6" s="8">
        <v>53386</v>
      </c>
      <c r="I6" s="8">
        <v>54272</v>
      </c>
      <c r="J6" s="8">
        <v>112858</v>
      </c>
      <c r="K6" s="8">
        <v>50554</v>
      </c>
      <c r="L6" s="8">
        <v>48935</v>
      </c>
      <c r="M6" s="8">
        <v>46969</v>
      </c>
      <c r="N6" s="8">
        <v>146458</v>
      </c>
      <c r="O6" s="8">
        <v>47992</v>
      </c>
      <c r="P6" s="8">
        <v>44299</v>
      </c>
      <c r="Q6" s="8">
        <v>43343</v>
      </c>
      <c r="R6" s="8">
        <v>135634</v>
      </c>
      <c r="S6" s="8">
        <v>50701</v>
      </c>
      <c r="T6" s="8">
        <v>40915</v>
      </c>
      <c r="U6" s="8">
        <v>94654</v>
      </c>
      <c r="V6" s="8">
        <v>186270</v>
      </c>
      <c r="W6" s="8">
        <v>581220</v>
      </c>
      <c r="X6" s="8"/>
      <c r="Y6" s="8">
        <v>581220</v>
      </c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9370074</v>
      </c>
      <c r="D9" s="6"/>
      <c r="E9" s="7">
        <v>8256270</v>
      </c>
      <c r="F9" s="8">
        <v>8256270</v>
      </c>
      <c r="G9" s="8">
        <v>2334905</v>
      </c>
      <c r="H9" s="8">
        <v>715302</v>
      </c>
      <c r="I9" s="8">
        <v>787735</v>
      </c>
      <c r="J9" s="8">
        <v>3837942</v>
      </c>
      <c r="K9" s="8">
        <v>668414</v>
      </c>
      <c r="L9" s="8">
        <v>645553</v>
      </c>
      <c r="M9" s="8">
        <v>686729</v>
      </c>
      <c r="N9" s="8">
        <v>2000696</v>
      </c>
      <c r="O9" s="8">
        <v>708087</v>
      </c>
      <c r="P9" s="8">
        <v>722090</v>
      </c>
      <c r="Q9" s="8">
        <v>686945</v>
      </c>
      <c r="R9" s="8">
        <v>2117122</v>
      </c>
      <c r="S9" s="8">
        <v>685378</v>
      </c>
      <c r="T9" s="8">
        <v>673971</v>
      </c>
      <c r="U9" s="8">
        <v>692949</v>
      </c>
      <c r="V9" s="8">
        <v>2052298</v>
      </c>
      <c r="W9" s="8">
        <v>10008058</v>
      </c>
      <c r="X9" s="8">
        <v>8256270</v>
      </c>
      <c r="Y9" s="8">
        <v>1751788</v>
      </c>
      <c r="Z9" s="2">
        <v>21.22</v>
      </c>
      <c r="AA9" s="6">
        <v>8256270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6319994</v>
      </c>
      <c r="D11" s="6"/>
      <c r="E11" s="7">
        <v>6414651</v>
      </c>
      <c r="F11" s="8">
        <v>6336080</v>
      </c>
      <c r="G11" s="8">
        <v>515837</v>
      </c>
      <c r="H11" s="8">
        <v>538997</v>
      </c>
      <c r="I11" s="8">
        <v>552085</v>
      </c>
      <c r="J11" s="8">
        <v>1606919</v>
      </c>
      <c r="K11" s="8">
        <v>526845</v>
      </c>
      <c r="L11" s="8">
        <v>578079</v>
      </c>
      <c r="M11" s="8">
        <v>554876</v>
      </c>
      <c r="N11" s="8">
        <v>1659800</v>
      </c>
      <c r="O11" s="8">
        <v>564984</v>
      </c>
      <c r="P11" s="8">
        <v>541236</v>
      </c>
      <c r="Q11" s="8">
        <v>558353</v>
      </c>
      <c r="R11" s="8">
        <v>1664573</v>
      </c>
      <c r="S11" s="8">
        <v>492371</v>
      </c>
      <c r="T11" s="8">
        <v>590741</v>
      </c>
      <c r="U11" s="8">
        <v>494472</v>
      </c>
      <c r="V11" s="8">
        <v>1577584</v>
      </c>
      <c r="W11" s="8">
        <v>6508876</v>
      </c>
      <c r="X11" s="8">
        <v>6336080</v>
      </c>
      <c r="Y11" s="8">
        <v>172796</v>
      </c>
      <c r="Z11" s="2">
        <v>2.73</v>
      </c>
      <c r="AA11" s="6">
        <v>6336080</v>
      </c>
    </row>
    <row r="12" spans="1:27" ht="12.75">
      <c r="A12" s="25" t="s">
        <v>37</v>
      </c>
      <c r="B12" s="29"/>
      <c r="C12" s="6">
        <v>14249699</v>
      </c>
      <c r="D12" s="6"/>
      <c r="E12" s="7">
        <v>12291016</v>
      </c>
      <c r="F12" s="8">
        <v>12291016</v>
      </c>
      <c r="G12" s="8">
        <v>11454</v>
      </c>
      <c r="H12" s="8">
        <v>6665</v>
      </c>
      <c r="I12" s="8">
        <v>6450</v>
      </c>
      <c r="J12" s="8">
        <v>24569</v>
      </c>
      <c r="K12" s="8">
        <v>6665</v>
      </c>
      <c r="L12" s="8">
        <v>6450</v>
      </c>
      <c r="M12" s="8">
        <v>6665</v>
      </c>
      <c r="N12" s="8">
        <v>19780</v>
      </c>
      <c r="O12" s="8">
        <v>6573</v>
      </c>
      <c r="P12" s="8">
        <v>6045</v>
      </c>
      <c r="Q12" s="8">
        <v>6100</v>
      </c>
      <c r="R12" s="8">
        <v>18718</v>
      </c>
      <c r="S12" s="8">
        <v>4776</v>
      </c>
      <c r="T12" s="8"/>
      <c r="U12" s="8">
        <v>8390</v>
      </c>
      <c r="V12" s="8">
        <v>13166</v>
      </c>
      <c r="W12" s="8">
        <v>76233</v>
      </c>
      <c r="X12" s="8">
        <v>12291016</v>
      </c>
      <c r="Y12" s="8">
        <v>-12214783</v>
      </c>
      <c r="Z12" s="2">
        <v>-99.38</v>
      </c>
      <c r="AA12" s="6">
        <v>12291016</v>
      </c>
    </row>
    <row r="13" spans="1:27" ht="12.75">
      <c r="A13" s="23" t="s">
        <v>38</v>
      </c>
      <c r="B13" s="29"/>
      <c r="C13" s="6">
        <v>119789</v>
      </c>
      <c r="D13" s="6"/>
      <c r="E13" s="7">
        <v>184555</v>
      </c>
      <c r="F13" s="8">
        <v>387003</v>
      </c>
      <c r="G13" s="8">
        <v>1778</v>
      </c>
      <c r="H13" s="8">
        <v>1789</v>
      </c>
      <c r="I13" s="8">
        <v>175736</v>
      </c>
      <c r="J13" s="8">
        <v>179303</v>
      </c>
      <c r="K13" s="8">
        <v>5036</v>
      </c>
      <c r="L13" s="8">
        <v>9062</v>
      </c>
      <c r="M13" s="8">
        <v>9093</v>
      </c>
      <c r="N13" s="8">
        <v>23191</v>
      </c>
      <c r="O13" s="8">
        <v>8779</v>
      </c>
      <c r="P13" s="8">
        <v>8789</v>
      </c>
      <c r="Q13" s="8"/>
      <c r="R13" s="8">
        <v>17568</v>
      </c>
      <c r="S13" s="8">
        <v>7095</v>
      </c>
      <c r="T13" s="8">
        <v>6583</v>
      </c>
      <c r="U13" s="8">
        <v>6418</v>
      </c>
      <c r="V13" s="8">
        <v>20096</v>
      </c>
      <c r="W13" s="8">
        <v>240158</v>
      </c>
      <c r="X13" s="8">
        <v>387003</v>
      </c>
      <c r="Y13" s="8">
        <v>-146845</v>
      </c>
      <c r="Z13" s="2">
        <v>-37.94</v>
      </c>
      <c r="AA13" s="6">
        <v>387003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7591240</v>
      </c>
      <c r="D15" s="6"/>
      <c r="E15" s="7">
        <v>2444562</v>
      </c>
      <c r="F15" s="8">
        <v>1104683</v>
      </c>
      <c r="G15" s="8">
        <v>-1929751</v>
      </c>
      <c r="H15" s="8">
        <v>276200</v>
      </c>
      <c r="I15" s="8">
        <v>538276</v>
      </c>
      <c r="J15" s="8">
        <v>-1115275</v>
      </c>
      <c r="K15" s="8">
        <v>486932</v>
      </c>
      <c r="L15" s="8">
        <v>333410</v>
      </c>
      <c r="M15" s="8">
        <v>336084</v>
      </c>
      <c r="N15" s="8">
        <v>1156426</v>
      </c>
      <c r="O15" s="8">
        <v>317734</v>
      </c>
      <c r="P15" s="8">
        <v>311132</v>
      </c>
      <c r="Q15" s="8">
        <v>281</v>
      </c>
      <c r="R15" s="8">
        <v>629147</v>
      </c>
      <c r="S15" s="8">
        <v>255047</v>
      </c>
      <c r="T15" s="8">
        <v>235371</v>
      </c>
      <c r="U15" s="8">
        <v>2624116</v>
      </c>
      <c r="V15" s="8">
        <v>3114534</v>
      </c>
      <c r="W15" s="8">
        <v>3784832</v>
      </c>
      <c r="X15" s="8">
        <v>1104683</v>
      </c>
      <c r="Y15" s="8">
        <v>2680149</v>
      </c>
      <c r="Z15" s="2">
        <v>242.62</v>
      </c>
      <c r="AA15" s="6">
        <v>1104683</v>
      </c>
    </row>
    <row r="16" spans="1:27" ht="12.75">
      <c r="A16" s="23" t="s">
        <v>41</v>
      </c>
      <c r="B16" s="29"/>
      <c r="C16" s="6">
        <v>7631178</v>
      </c>
      <c r="D16" s="6"/>
      <c r="E16" s="7">
        <v>9774490</v>
      </c>
      <c r="F16" s="8">
        <v>3289122</v>
      </c>
      <c r="G16" s="8">
        <v>594870</v>
      </c>
      <c r="H16" s="8">
        <v>537266</v>
      </c>
      <c r="I16" s="8">
        <v>635693</v>
      </c>
      <c r="J16" s="8">
        <v>1767829</v>
      </c>
      <c r="K16" s="8">
        <v>814816</v>
      </c>
      <c r="L16" s="8">
        <v>561626</v>
      </c>
      <c r="M16" s="8">
        <v>536442</v>
      </c>
      <c r="N16" s="8">
        <v>1912884</v>
      </c>
      <c r="O16" s="8">
        <v>610508</v>
      </c>
      <c r="P16" s="8">
        <v>600693</v>
      </c>
      <c r="Q16" s="8">
        <v>470084</v>
      </c>
      <c r="R16" s="8">
        <v>1681285</v>
      </c>
      <c r="S16" s="8"/>
      <c r="T16" s="8"/>
      <c r="U16" s="8">
        <v>278557</v>
      </c>
      <c r="V16" s="8">
        <v>278557</v>
      </c>
      <c r="W16" s="8">
        <v>5640555</v>
      </c>
      <c r="X16" s="8">
        <v>3289122</v>
      </c>
      <c r="Y16" s="8">
        <v>2351433</v>
      </c>
      <c r="Z16" s="2">
        <v>71.49</v>
      </c>
      <c r="AA16" s="6">
        <v>3289122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133555884</v>
      </c>
      <c r="D18" s="6"/>
      <c r="E18" s="7">
        <v>162511000</v>
      </c>
      <c r="F18" s="8">
        <v>177368256</v>
      </c>
      <c r="G18" s="8">
        <v>55001000</v>
      </c>
      <c r="H18" s="8"/>
      <c r="I18" s="8">
        <v>434640</v>
      </c>
      <c r="J18" s="8">
        <v>55435640</v>
      </c>
      <c r="K18" s="8"/>
      <c r="L18" s="8">
        <v>5539154</v>
      </c>
      <c r="M18" s="8">
        <v>44001000</v>
      </c>
      <c r="N18" s="8">
        <v>49540154</v>
      </c>
      <c r="O18" s="8">
        <v>14499422</v>
      </c>
      <c r="P18" s="8">
        <v>2738581</v>
      </c>
      <c r="Q18" s="8">
        <v>34826589</v>
      </c>
      <c r="R18" s="8">
        <v>52064592</v>
      </c>
      <c r="S18" s="8">
        <v>983279</v>
      </c>
      <c r="T18" s="8">
        <v>2908764</v>
      </c>
      <c r="U18" s="8">
        <v>9530935</v>
      </c>
      <c r="V18" s="8">
        <v>13422978</v>
      </c>
      <c r="W18" s="8">
        <v>170463364</v>
      </c>
      <c r="X18" s="8">
        <v>177368256</v>
      </c>
      <c r="Y18" s="8">
        <v>-6904892</v>
      </c>
      <c r="Z18" s="2">
        <v>-3.89</v>
      </c>
      <c r="AA18" s="6">
        <v>177368256</v>
      </c>
    </row>
    <row r="19" spans="1:27" ht="12.75">
      <c r="A19" s="23" t="s">
        <v>44</v>
      </c>
      <c r="B19" s="29"/>
      <c r="C19" s="6">
        <v>4472542</v>
      </c>
      <c r="D19" s="6"/>
      <c r="E19" s="7">
        <v>28767926</v>
      </c>
      <c r="F19" s="26">
        <v>49652511</v>
      </c>
      <c r="G19" s="26">
        <v>135586</v>
      </c>
      <c r="H19" s="26">
        <v>223813</v>
      </c>
      <c r="I19" s="26">
        <v>378399</v>
      </c>
      <c r="J19" s="26">
        <v>737798</v>
      </c>
      <c r="K19" s="26">
        <v>327161</v>
      </c>
      <c r="L19" s="26">
        <v>588386</v>
      </c>
      <c r="M19" s="26">
        <v>504672</v>
      </c>
      <c r="N19" s="26">
        <v>1420219</v>
      </c>
      <c r="O19" s="26">
        <v>475181</v>
      </c>
      <c r="P19" s="26">
        <v>285673</v>
      </c>
      <c r="Q19" s="26">
        <v>245388</v>
      </c>
      <c r="R19" s="26">
        <v>1006242</v>
      </c>
      <c r="S19" s="26">
        <v>14216</v>
      </c>
      <c r="T19" s="26">
        <v>234310</v>
      </c>
      <c r="U19" s="26">
        <v>508105</v>
      </c>
      <c r="V19" s="26">
        <v>756631</v>
      </c>
      <c r="W19" s="26">
        <v>3920890</v>
      </c>
      <c r="X19" s="26">
        <v>49652511</v>
      </c>
      <c r="Y19" s="26">
        <v>-45731621</v>
      </c>
      <c r="Z19" s="27">
        <v>-92.1</v>
      </c>
      <c r="AA19" s="28">
        <v>49652511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276232819</v>
      </c>
      <c r="D21" s="33">
        <f t="shared" si="0"/>
        <v>0</v>
      </c>
      <c r="E21" s="34">
        <f t="shared" si="0"/>
        <v>327526287</v>
      </c>
      <c r="F21" s="35">
        <f t="shared" si="0"/>
        <v>355566758</v>
      </c>
      <c r="G21" s="35">
        <f t="shared" si="0"/>
        <v>88108696</v>
      </c>
      <c r="H21" s="35">
        <f t="shared" si="0"/>
        <v>8567195</v>
      </c>
      <c r="I21" s="35">
        <f t="shared" si="0"/>
        <v>9918173</v>
      </c>
      <c r="J21" s="35">
        <f t="shared" si="0"/>
        <v>106594064</v>
      </c>
      <c r="K21" s="35">
        <f t="shared" si="0"/>
        <v>8703179</v>
      </c>
      <c r="L21" s="35">
        <f t="shared" si="0"/>
        <v>14461585</v>
      </c>
      <c r="M21" s="35">
        <f t="shared" si="0"/>
        <v>52754867</v>
      </c>
      <c r="N21" s="35">
        <f t="shared" si="0"/>
        <v>75919631</v>
      </c>
      <c r="O21" s="35">
        <f t="shared" si="0"/>
        <v>23390094</v>
      </c>
      <c r="P21" s="35">
        <f t="shared" si="0"/>
        <v>11576853</v>
      </c>
      <c r="Q21" s="35">
        <f t="shared" si="0"/>
        <v>42876702</v>
      </c>
      <c r="R21" s="35">
        <f t="shared" si="0"/>
        <v>77843649</v>
      </c>
      <c r="S21" s="35">
        <f t="shared" si="0"/>
        <v>8614921</v>
      </c>
      <c r="T21" s="35">
        <f t="shared" si="0"/>
        <v>10800602</v>
      </c>
      <c r="U21" s="35">
        <f t="shared" si="0"/>
        <v>20428231</v>
      </c>
      <c r="V21" s="35">
        <f t="shared" si="0"/>
        <v>39843754</v>
      </c>
      <c r="W21" s="35">
        <f t="shared" si="0"/>
        <v>300201098</v>
      </c>
      <c r="X21" s="35">
        <f t="shared" si="0"/>
        <v>355566758</v>
      </c>
      <c r="Y21" s="35">
        <f t="shared" si="0"/>
        <v>-55365660</v>
      </c>
      <c r="Z21" s="36">
        <f>+IF(X21&lt;&gt;0,+(Y21/X21)*100,0)</f>
        <v>-15.571101278258414</v>
      </c>
      <c r="AA21" s="33">
        <f>SUM(AA5:AA20)</f>
        <v>355566758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103292816</v>
      </c>
      <c r="D24" s="6"/>
      <c r="E24" s="7">
        <v>117906936</v>
      </c>
      <c r="F24" s="8">
        <v>124733083</v>
      </c>
      <c r="G24" s="8">
        <v>9390281</v>
      </c>
      <c r="H24" s="8">
        <v>9210916</v>
      </c>
      <c r="I24" s="8">
        <v>9126256</v>
      </c>
      <c r="J24" s="8">
        <v>27727453</v>
      </c>
      <c r="K24" s="8">
        <v>8699521</v>
      </c>
      <c r="L24" s="8">
        <v>14374645</v>
      </c>
      <c r="M24" s="8">
        <v>9501822</v>
      </c>
      <c r="N24" s="8">
        <v>32575988</v>
      </c>
      <c r="O24" s="8">
        <v>10130351</v>
      </c>
      <c r="P24" s="8">
        <v>126105</v>
      </c>
      <c r="Q24" s="8">
        <v>9575341</v>
      </c>
      <c r="R24" s="8">
        <v>19831797</v>
      </c>
      <c r="S24" s="8">
        <v>10273705</v>
      </c>
      <c r="T24" s="8">
        <v>11262171</v>
      </c>
      <c r="U24" s="8">
        <v>5848689</v>
      </c>
      <c r="V24" s="8">
        <v>27384565</v>
      </c>
      <c r="W24" s="8">
        <v>107519803</v>
      </c>
      <c r="X24" s="8">
        <v>124733083</v>
      </c>
      <c r="Y24" s="8">
        <v>-17213280</v>
      </c>
      <c r="Z24" s="2">
        <v>-13.8</v>
      </c>
      <c r="AA24" s="6">
        <v>124733083</v>
      </c>
    </row>
    <row r="25" spans="1:27" ht="12.75">
      <c r="A25" s="25" t="s">
        <v>49</v>
      </c>
      <c r="B25" s="24"/>
      <c r="C25" s="6">
        <v>14487719</v>
      </c>
      <c r="D25" s="6"/>
      <c r="E25" s="7">
        <v>15613058</v>
      </c>
      <c r="F25" s="8">
        <v>15613058</v>
      </c>
      <c r="G25" s="8">
        <v>1214153</v>
      </c>
      <c r="H25" s="8">
        <v>1214153</v>
      </c>
      <c r="I25" s="8">
        <v>1214153</v>
      </c>
      <c r="J25" s="8">
        <v>3642459</v>
      </c>
      <c r="K25" s="8">
        <v>1214153</v>
      </c>
      <c r="L25" s="8">
        <v>1214153</v>
      </c>
      <c r="M25" s="8">
        <v>1214153</v>
      </c>
      <c r="N25" s="8">
        <v>3642459</v>
      </c>
      <c r="O25" s="8">
        <v>1214153</v>
      </c>
      <c r="P25" s="8"/>
      <c r="Q25" s="8">
        <v>1214153</v>
      </c>
      <c r="R25" s="8">
        <v>2428306</v>
      </c>
      <c r="S25" s="8">
        <v>1214153</v>
      </c>
      <c r="T25" s="8">
        <v>1688146</v>
      </c>
      <c r="U25" s="8">
        <v>1257244</v>
      </c>
      <c r="V25" s="8">
        <v>4159543</v>
      </c>
      <c r="W25" s="8">
        <v>13872767</v>
      </c>
      <c r="X25" s="8">
        <v>15613058</v>
      </c>
      <c r="Y25" s="8">
        <v>-1740291</v>
      </c>
      <c r="Z25" s="2">
        <v>-11.15</v>
      </c>
      <c r="AA25" s="6">
        <v>15613058</v>
      </c>
    </row>
    <row r="26" spans="1:27" ht="12.75">
      <c r="A26" s="25" t="s">
        <v>50</v>
      </c>
      <c r="B26" s="24"/>
      <c r="C26" s="6">
        <v>22455771</v>
      </c>
      <c r="D26" s="6"/>
      <c r="E26" s="7">
        <v>1739775</v>
      </c>
      <c r="F26" s="8">
        <v>1739775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1739775</v>
      </c>
      <c r="Y26" s="8">
        <v>-1739775</v>
      </c>
      <c r="Z26" s="2">
        <v>-100</v>
      </c>
      <c r="AA26" s="6">
        <v>1739775</v>
      </c>
    </row>
    <row r="27" spans="1:27" ht="12.75">
      <c r="A27" s="25" t="s">
        <v>51</v>
      </c>
      <c r="B27" s="24"/>
      <c r="C27" s="6">
        <v>55238102</v>
      </c>
      <c r="D27" s="6"/>
      <c r="E27" s="7">
        <v>41268679</v>
      </c>
      <c r="F27" s="8">
        <v>51920456</v>
      </c>
      <c r="G27" s="8">
        <v>235983</v>
      </c>
      <c r="H27" s="8">
        <v>1912191</v>
      </c>
      <c r="I27" s="8">
        <v>384950</v>
      </c>
      <c r="J27" s="8">
        <v>2533124</v>
      </c>
      <c r="K27" s="8"/>
      <c r="L27" s="8"/>
      <c r="M27" s="8">
        <v>19383268</v>
      </c>
      <c r="N27" s="8">
        <v>19383268</v>
      </c>
      <c r="O27" s="8">
        <v>3225761</v>
      </c>
      <c r="P27" s="8">
        <v>10267304</v>
      </c>
      <c r="Q27" s="8">
        <v>-1526518</v>
      </c>
      <c r="R27" s="8">
        <v>11966547</v>
      </c>
      <c r="S27" s="8">
        <v>7701429</v>
      </c>
      <c r="T27" s="8">
        <v>3559487</v>
      </c>
      <c r="U27" s="8">
        <v>3438333</v>
      </c>
      <c r="V27" s="8">
        <v>14699249</v>
      </c>
      <c r="W27" s="8">
        <v>48582188</v>
      </c>
      <c r="X27" s="8">
        <v>51920456</v>
      </c>
      <c r="Y27" s="8">
        <v>-3338268</v>
      </c>
      <c r="Z27" s="2">
        <v>-6.43</v>
      </c>
      <c r="AA27" s="6">
        <v>51920456</v>
      </c>
    </row>
    <row r="28" spans="1:27" ht="12.75">
      <c r="A28" s="25" t="s">
        <v>52</v>
      </c>
      <c r="B28" s="24"/>
      <c r="C28" s="6">
        <v>161394</v>
      </c>
      <c r="D28" s="6"/>
      <c r="E28" s="7">
        <v>609685</v>
      </c>
      <c r="F28" s="8">
        <v>29935</v>
      </c>
      <c r="G28" s="8">
        <v>7332</v>
      </c>
      <c r="H28" s="8">
        <v>5763</v>
      </c>
      <c r="I28" s="8">
        <v>4677</v>
      </c>
      <c r="J28" s="8">
        <v>17772</v>
      </c>
      <c r="K28" s="8">
        <v>3468</v>
      </c>
      <c r="L28" s="8">
        <v>2481</v>
      </c>
      <c r="M28" s="8">
        <v>1326</v>
      </c>
      <c r="N28" s="8">
        <v>7275</v>
      </c>
      <c r="O28" s="8">
        <v>323</v>
      </c>
      <c r="P28" s="8">
        <v>163</v>
      </c>
      <c r="Q28" s="8">
        <v>82</v>
      </c>
      <c r="R28" s="8">
        <v>568</v>
      </c>
      <c r="S28" s="8"/>
      <c r="T28" s="8">
        <v>961</v>
      </c>
      <c r="U28" s="8">
        <v>-55</v>
      </c>
      <c r="V28" s="8">
        <v>906</v>
      </c>
      <c r="W28" s="8">
        <v>26521</v>
      </c>
      <c r="X28" s="8">
        <v>29935</v>
      </c>
      <c r="Y28" s="8">
        <v>-3414</v>
      </c>
      <c r="Z28" s="2">
        <v>-11.4</v>
      </c>
      <c r="AA28" s="6">
        <v>29935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8500652</v>
      </c>
      <c r="D30" s="6"/>
      <c r="E30" s="7">
        <v>7044315</v>
      </c>
      <c r="F30" s="8">
        <v>7941152</v>
      </c>
      <c r="G30" s="8"/>
      <c r="H30" s="8">
        <v>929</v>
      </c>
      <c r="I30" s="8">
        <v>1152247</v>
      </c>
      <c r="J30" s="8">
        <v>1153176</v>
      </c>
      <c r="K30" s="8">
        <v>1146154</v>
      </c>
      <c r="L30" s="8">
        <v>287641</v>
      </c>
      <c r="M30" s="8">
        <v>471718</v>
      </c>
      <c r="N30" s="8">
        <v>1905513</v>
      </c>
      <c r="O30" s="8">
        <v>107366</v>
      </c>
      <c r="P30" s="8">
        <v>694092</v>
      </c>
      <c r="Q30" s="8">
        <v>528263</v>
      </c>
      <c r="R30" s="8">
        <v>1329721</v>
      </c>
      <c r="S30" s="8"/>
      <c r="T30" s="8">
        <v>621249</v>
      </c>
      <c r="U30" s="8">
        <v>1076399</v>
      </c>
      <c r="V30" s="8">
        <v>1697648</v>
      </c>
      <c r="W30" s="8">
        <v>6086058</v>
      </c>
      <c r="X30" s="8">
        <v>7941152</v>
      </c>
      <c r="Y30" s="8">
        <v>-1855094</v>
      </c>
      <c r="Z30" s="2">
        <v>-23.36</v>
      </c>
      <c r="AA30" s="6">
        <v>7941152</v>
      </c>
    </row>
    <row r="31" spans="1:27" ht="12.75">
      <c r="A31" s="25" t="s">
        <v>55</v>
      </c>
      <c r="B31" s="24"/>
      <c r="C31" s="6">
        <v>77988858</v>
      </c>
      <c r="D31" s="6"/>
      <c r="E31" s="7">
        <v>74217873</v>
      </c>
      <c r="F31" s="8">
        <v>96725028</v>
      </c>
      <c r="G31" s="8">
        <v>880904</v>
      </c>
      <c r="H31" s="8">
        <v>3022071</v>
      </c>
      <c r="I31" s="8">
        <v>5910572</v>
      </c>
      <c r="J31" s="8">
        <v>9813547</v>
      </c>
      <c r="K31" s="8">
        <v>12118136</v>
      </c>
      <c r="L31" s="8">
        <v>5968123</v>
      </c>
      <c r="M31" s="8">
        <v>3163100</v>
      </c>
      <c r="N31" s="8">
        <v>21249359</v>
      </c>
      <c r="O31" s="8">
        <v>7804044</v>
      </c>
      <c r="P31" s="8">
        <v>6655639</v>
      </c>
      <c r="Q31" s="8">
        <v>11672387</v>
      </c>
      <c r="R31" s="8">
        <v>26132070</v>
      </c>
      <c r="S31" s="8">
        <v>1391973</v>
      </c>
      <c r="T31" s="8">
        <v>7767535</v>
      </c>
      <c r="U31" s="8">
        <v>13048346</v>
      </c>
      <c r="V31" s="8">
        <v>22207854</v>
      </c>
      <c r="W31" s="8">
        <v>79402830</v>
      </c>
      <c r="X31" s="8">
        <v>96725028</v>
      </c>
      <c r="Y31" s="8">
        <v>-17322198</v>
      </c>
      <c r="Z31" s="2">
        <v>-17.91</v>
      </c>
      <c r="AA31" s="6">
        <v>96725028</v>
      </c>
    </row>
    <row r="32" spans="1:27" ht="12.75">
      <c r="A32" s="25" t="s">
        <v>43</v>
      </c>
      <c r="B32" s="24"/>
      <c r="C32" s="6">
        <v>4815363</v>
      </c>
      <c r="D32" s="6"/>
      <c r="E32" s="7">
        <v>5356262</v>
      </c>
      <c r="F32" s="8">
        <v>3833880</v>
      </c>
      <c r="G32" s="8"/>
      <c r="H32" s="8">
        <v>632442</v>
      </c>
      <c r="I32" s="8">
        <v>261169</v>
      </c>
      <c r="J32" s="8">
        <v>893611</v>
      </c>
      <c r="K32" s="8">
        <v>678948</v>
      </c>
      <c r="L32" s="8">
        <v>23199</v>
      </c>
      <c r="M32" s="8">
        <v>239861</v>
      </c>
      <c r="N32" s="8">
        <v>942008</v>
      </c>
      <c r="O32" s="8">
        <v>80571</v>
      </c>
      <c r="P32" s="8">
        <v>505763</v>
      </c>
      <c r="Q32" s="8">
        <v>873087</v>
      </c>
      <c r="R32" s="8">
        <v>1459421</v>
      </c>
      <c r="S32" s="8">
        <v>-139283</v>
      </c>
      <c r="T32" s="8">
        <v>227680</v>
      </c>
      <c r="U32" s="8">
        <v>461683</v>
      </c>
      <c r="V32" s="8">
        <v>550080</v>
      </c>
      <c r="W32" s="8">
        <v>3845120</v>
      </c>
      <c r="X32" s="8">
        <v>3833880</v>
      </c>
      <c r="Y32" s="8">
        <v>11240</v>
      </c>
      <c r="Z32" s="2">
        <v>0.29</v>
      </c>
      <c r="AA32" s="6">
        <v>3833880</v>
      </c>
    </row>
    <row r="33" spans="1:27" ht="12.75">
      <c r="A33" s="25" t="s">
        <v>56</v>
      </c>
      <c r="B33" s="24"/>
      <c r="C33" s="6">
        <v>45537702</v>
      </c>
      <c r="D33" s="6"/>
      <c r="E33" s="7">
        <v>48741497</v>
      </c>
      <c r="F33" s="8">
        <v>49885985</v>
      </c>
      <c r="G33" s="8">
        <v>848663</v>
      </c>
      <c r="H33" s="8">
        <v>3213694</v>
      </c>
      <c r="I33" s="8">
        <v>4759472</v>
      </c>
      <c r="J33" s="8">
        <v>8821829</v>
      </c>
      <c r="K33" s="8">
        <v>3349021</v>
      </c>
      <c r="L33" s="8">
        <v>3809198</v>
      </c>
      <c r="M33" s="8">
        <v>2266723</v>
      </c>
      <c r="N33" s="8">
        <v>9424942</v>
      </c>
      <c r="O33" s="8">
        <v>5100832</v>
      </c>
      <c r="P33" s="8">
        <v>2211721</v>
      </c>
      <c r="Q33" s="8">
        <v>2964733</v>
      </c>
      <c r="R33" s="8">
        <v>10277286</v>
      </c>
      <c r="S33" s="8">
        <v>1205196</v>
      </c>
      <c r="T33" s="8">
        <v>2486231</v>
      </c>
      <c r="U33" s="8">
        <v>1533908</v>
      </c>
      <c r="V33" s="8">
        <v>5225335</v>
      </c>
      <c r="W33" s="8">
        <v>33749392</v>
      </c>
      <c r="X33" s="8">
        <v>49885985</v>
      </c>
      <c r="Y33" s="8">
        <v>-16136593</v>
      </c>
      <c r="Z33" s="2">
        <v>-32.35</v>
      </c>
      <c r="AA33" s="6">
        <v>49885985</v>
      </c>
    </row>
    <row r="34" spans="1:27" ht="12.75">
      <c r="A34" s="23" t="s">
        <v>57</v>
      </c>
      <c r="B34" s="29"/>
      <c r="C34" s="6">
        <v>1256613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5573</v>
      </c>
      <c r="V34" s="8">
        <v>5573</v>
      </c>
      <c r="W34" s="8">
        <v>5573</v>
      </c>
      <c r="X34" s="8"/>
      <c r="Y34" s="8">
        <v>5573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333734990</v>
      </c>
      <c r="D35" s="33">
        <f>SUM(D24:D34)</f>
        <v>0</v>
      </c>
      <c r="E35" s="34">
        <f t="shared" si="1"/>
        <v>312498080</v>
      </c>
      <c r="F35" s="35">
        <f t="shared" si="1"/>
        <v>352422352</v>
      </c>
      <c r="G35" s="35">
        <f t="shared" si="1"/>
        <v>12577316</v>
      </c>
      <c r="H35" s="35">
        <f t="shared" si="1"/>
        <v>19212159</v>
      </c>
      <c r="I35" s="35">
        <f t="shared" si="1"/>
        <v>22813496</v>
      </c>
      <c r="J35" s="35">
        <f t="shared" si="1"/>
        <v>54602971</v>
      </c>
      <c r="K35" s="35">
        <f t="shared" si="1"/>
        <v>27209401</v>
      </c>
      <c r="L35" s="35">
        <f t="shared" si="1"/>
        <v>25679440</v>
      </c>
      <c r="M35" s="35">
        <f t="shared" si="1"/>
        <v>36241971</v>
      </c>
      <c r="N35" s="35">
        <f t="shared" si="1"/>
        <v>89130812</v>
      </c>
      <c r="O35" s="35">
        <f t="shared" si="1"/>
        <v>27663401</v>
      </c>
      <c r="P35" s="35">
        <f t="shared" si="1"/>
        <v>20460787</v>
      </c>
      <c r="Q35" s="35">
        <f t="shared" si="1"/>
        <v>25301528</v>
      </c>
      <c r="R35" s="35">
        <f t="shared" si="1"/>
        <v>73425716</v>
      </c>
      <c r="S35" s="35">
        <f t="shared" si="1"/>
        <v>21647173</v>
      </c>
      <c r="T35" s="35">
        <f t="shared" si="1"/>
        <v>27613460</v>
      </c>
      <c r="U35" s="35">
        <f t="shared" si="1"/>
        <v>26670120</v>
      </c>
      <c r="V35" s="35">
        <f t="shared" si="1"/>
        <v>75930753</v>
      </c>
      <c r="W35" s="35">
        <f t="shared" si="1"/>
        <v>293090252</v>
      </c>
      <c r="X35" s="35">
        <f t="shared" si="1"/>
        <v>352422352</v>
      </c>
      <c r="Y35" s="35">
        <f t="shared" si="1"/>
        <v>-59332100</v>
      </c>
      <c r="Z35" s="36">
        <f>+IF(X35&lt;&gt;0,+(Y35/X35)*100,0)</f>
        <v>-16.83550991113072</v>
      </c>
      <c r="AA35" s="33">
        <f>SUM(AA24:AA34)</f>
        <v>352422352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-57502171</v>
      </c>
      <c r="D37" s="46">
        <f>+D21-D35</f>
        <v>0</v>
      </c>
      <c r="E37" s="47">
        <f t="shared" si="2"/>
        <v>15028207</v>
      </c>
      <c r="F37" s="48">
        <f t="shared" si="2"/>
        <v>3144406</v>
      </c>
      <c r="G37" s="48">
        <f t="shared" si="2"/>
        <v>75531380</v>
      </c>
      <c r="H37" s="48">
        <f t="shared" si="2"/>
        <v>-10644964</v>
      </c>
      <c r="I37" s="48">
        <f t="shared" si="2"/>
        <v>-12895323</v>
      </c>
      <c r="J37" s="48">
        <f t="shared" si="2"/>
        <v>51991093</v>
      </c>
      <c r="K37" s="48">
        <f t="shared" si="2"/>
        <v>-18506222</v>
      </c>
      <c r="L37" s="48">
        <f t="shared" si="2"/>
        <v>-11217855</v>
      </c>
      <c r="M37" s="48">
        <f t="shared" si="2"/>
        <v>16512896</v>
      </c>
      <c r="N37" s="48">
        <f t="shared" si="2"/>
        <v>-13211181</v>
      </c>
      <c r="O37" s="48">
        <f t="shared" si="2"/>
        <v>-4273307</v>
      </c>
      <c r="P37" s="48">
        <f t="shared" si="2"/>
        <v>-8883934</v>
      </c>
      <c r="Q37" s="48">
        <f t="shared" si="2"/>
        <v>17575174</v>
      </c>
      <c r="R37" s="48">
        <f t="shared" si="2"/>
        <v>4417933</v>
      </c>
      <c r="S37" s="48">
        <f t="shared" si="2"/>
        <v>-13032252</v>
      </c>
      <c r="T37" s="48">
        <f t="shared" si="2"/>
        <v>-16812858</v>
      </c>
      <c r="U37" s="48">
        <f t="shared" si="2"/>
        <v>-6241889</v>
      </c>
      <c r="V37" s="48">
        <f t="shared" si="2"/>
        <v>-36086999</v>
      </c>
      <c r="W37" s="48">
        <f t="shared" si="2"/>
        <v>7110846</v>
      </c>
      <c r="X37" s="48">
        <f>IF(F21=F35,0,X21-X35)</f>
        <v>3144406</v>
      </c>
      <c r="Y37" s="48">
        <f t="shared" si="2"/>
        <v>3966440</v>
      </c>
      <c r="Z37" s="49">
        <f>+IF(X37&lt;&gt;0,+(Y37/X37)*100,0)</f>
        <v>126.14274365333229</v>
      </c>
      <c r="AA37" s="46">
        <f>+AA21-AA35</f>
        <v>3144406</v>
      </c>
    </row>
    <row r="38" spans="1:27" ht="22.5" customHeight="1">
      <c r="A38" s="50" t="s">
        <v>60</v>
      </c>
      <c r="B38" s="29"/>
      <c r="C38" s="6">
        <v>31178268</v>
      </c>
      <c r="D38" s="6"/>
      <c r="E38" s="7">
        <v>29150000</v>
      </c>
      <c r="F38" s="8">
        <v>29527200</v>
      </c>
      <c r="G38" s="8"/>
      <c r="H38" s="8"/>
      <c r="I38" s="8">
        <v>5000000</v>
      </c>
      <c r="J38" s="8">
        <v>5000000</v>
      </c>
      <c r="K38" s="8"/>
      <c r="L38" s="8"/>
      <c r="M38" s="8">
        <v>1643432</v>
      </c>
      <c r="N38" s="8">
        <v>1643432</v>
      </c>
      <c r="O38" s="8">
        <v>2622161</v>
      </c>
      <c r="P38" s="8">
        <v>2762280</v>
      </c>
      <c r="Q38" s="8">
        <v>7093309</v>
      </c>
      <c r="R38" s="8">
        <v>12477750</v>
      </c>
      <c r="S38" s="8">
        <v>-2965123</v>
      </c>
      <c r="T38" s="8">
        <v>2143645</v>
      </c>
      <c r="U38" s="8">
        <v>1027433</v>
      </c>
      <c r="V38" s="8">
        <v>205955</v>
      </c>
      <c r="W38" s="8">
        <v>19327137</v>
      </c>
      <c r="X38" s="8">
        <v>29527200</v>
      </c>
      <c r="Y38" s="8">
        <v>-10200063</v>
      </c>
      <c r="Z38" s="2">
        <v>-34.54</v>
      </c>
      <c r="AA38" s="6">
        <v>29527200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-26323903</v>
      </c>
      <c r="D41" s="56">
        <f>SUM(D37:D40)</f>
        <v>0</v>
      </c>
      <c r="E41" s="57">
        <f t="shared" si="3"/>
        <v>44178207</v>
      </c>
      <c r="F41" s="58">
        <f t="shared" si="3"/>
        <v>32671606</v>
      </c>
      <c r="G41" s="58">
        <f t="shared" si="3"/>
        <v>75531380</v>
      </c>
      <c r="H41" s="58">
        <f t="shared" si="3"/>
        <v>-10644964</v>
      </c>
      <c r="I41" s="58">
        <f t="shared" si="3"/>
        <v>-7895323</v>
      </c>
      <c r="J41" s="58">
        <f t="shared" si="3"/>
        <v>56991093</v>
      </c>
      <c r="K41" s="58">
        <f t="shared" si="3"/>
        <v>-18506222</v>
      </c>
      <c r="L41" s="58">
        <f t="shared" si="3"/>
        <v>-11217855</v>
      </c>
      <c r="M41" s="58">
        <f t="shared" si="3"/>
        <v>18156328</v>
      </c>
      <c r="N41" s="58">
        <f t="shared" si="3"/>
        <v>-11567749</v>
      </c>
      <c r="O41" s="58">
        <f t="shared" si="3"/>
        <v>-1651146</v>
      </c>
      <c r="P41" s="58">
        <f t="shared" si="3"/>
        <v>-6121654</v>
      </c>
      <c r="Q41" s="58">
        <f t="shared" si="3"/>
        <v>24668483</v>
      </c>
      <c r="R41" s="58">
        <f t="shared" si="3"/>
        <v>16895683</v>
      </c>
      <c r="S41" s="58">
        <f t="shared" si="3"/>
        <v>-15997375</v>
      </c>
      <c r="T41" s="58">
        <f t="shared" si="3"/>
        <v>-14669213</v>
      </c>
      <c r="U41" s="58">
        <f t="shared" si="3"/>
        <v>-5214456</v>
      </c>
      <c r="V41" s="58">
        <f t="shared" si="3"/>
        <v>-35881044</v>
      </c>
      <c r="W41" s="58">
        <f t="shared" si="3"/>
        <v>26437983</v>
      </c>
      <c r="X41" s="58">
        <f t="shared" si="3"/>
        <v>32671606</v>
      </c>
      <c r="Y41" s="58">
        <f t="shared" si="3"/>
        <v>-6233623</v>
      </c>
      <c r="Z41" s="59">
        <f>+IF(X41&lt;&gt;0,+(Y41/X41)*100,0)</f>
        <v>-19.079634469147308</v>
      </c>
      <c r="AA41" s="56">
        <f>SUM(AA37:AA40)</f>
        <v>32671606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-26323903</v>
      </c>
      <c r="D43" s="64">
        <f>+D41-D42</f>
        <v>0</v>
      </c>
      <c r="E43" s="65">
        <f t="shared" si="4"/>
        <v>44178207</v>
      </c>
      <c r="F43" s="66">
        <f t="shared" si="4"/>
        <v>32671606</v>
      </c>
      <c r="G43" s="66">
        <f t="shared" si="4"/>
        <v>75531380</v>
      </c>
      <c r="H43" s="66">
        <f t="shared" si="4"/>
        <v>-10644964</v>
      </c>
      <c r="I43" s="66">
        <f t="shared" si="4"/>
        <v>-7895323</v>
      </c>
      <c r="J43" s="66">
        <f t="shared" si="4"/>
        <v>56991093</v>
      </c>
      <c r="K43" s="66">
        <f t="shared" si="4"/>
        <v>-18506222</v>
      </c>
      <c r="L43" s="66">
        <f t="shared" si="4"/>
        <v>-11217855</v>
      </c>
      <c r="M43" s="66">
        <f t="shared" si="4"/>
        <v>18156328</v>
      </c>
      <c r="N43" s="66">
        <f t="shared" si="4"/>
        <v>-11567749</v>
      </c>
      <c r="O43" s="66">
        <f t="shared" si="4"/>
        <v>-1651146</v>
      </c>
      <c r="P43" s="66">
        <f t="shared" si="4"/>
        <v>-6121654</v>
      </c>
      <c r="Q43" s="66">
        <f t="shared" si="4"/>
        <v>24668483</v>
      </c>
      <c r="R43" s="66">
        <f t="shared" si="4"/>
        <v>16895683</v>
      </c>
      <c r="S43" s="66">
        <f t="shared" si="4"/>
        <v>-15997375</v>
      </c>
      <c r="T43" s="66">
        <f t="shared" si="4"/>
        <v>-14669213</v>
      </c>
      <c r="U43" s="66">
        <f t="shared" si="4"/>
        <v>-5214456</v>
      </c>
      <c r="V43" s="66">
        <f t="shared" si="4"/>
        <v>-35881044</v>
      </c>
      <c r="W43" s="66">
        <f t="shared" si="4"/>
        <v>26437983</v>
      </c>
      <c r="X43" s="66">
        <f t="shared" si="4"/>
        <v>32671606</v>
      </c>
      <c r="Y43" s="66">
        <f t="shared" si="4"/>
        <v>-6233623</v>
      </c>
      <c r="Z43" s="67">
        <f>+IF(X43&lt;&gt;0,+(Y43/X43)*100,0)</f>
        <v>-19.079634469147308</v>
      </c>
      <c r="AA43" s="64">
        <f>+AA41-AA42</f>
        <v>32671606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-26323903</v>
      </c>
      <c r="D45" s="56">
        <f>SUM(D43:D44)</f>
        <v>0</v>
      </c>
      <c r="E45" s="57">
        <f t="shared" si="5"/>
        <v>44178207</v>
      </c>
      <c r="F45" s="58">
        <f t="shared" si="5"/>
        <v>32671606</v>
      </c>
      <c r="G45" s="58">
        <f t="shared" si="5"/>
        <v>75531380</v>
      </c>
      <c r="H45" s="58">
        <f t="shared" si="5"/>
        <v>-10644964</v>
      </c>
      <c r="I45" s="58">
        <f t="shared" si="5"/>
        <v>-7895323</v>
      </c>
      <c r="J45" s="58">
        <f t="shared" si="5"/>
        <v>56991093</v>
      </c>
      <c r="K45" s="58">
        <f t="shared" si="5"/>
        <v>-18506222</v>
      </c>
      <c r="L45" s="58">
        <f t="shared" si="5"/>
        <v>-11217855</v>
      </c>
      <c r="M45" s="58">
        <f t="shared" si="5"/>
        <v>18156328</v>
      </c>
      <c r="N45" s="58">
        <f t="shared" si="5"/>
        <v>-11567749</v>
      </c>
      <c r="O45" s="58">
        <f t="shared" si="5"/>
        <v>-1651146</v>
      </c>
      <c r="P45" s="58">
        <f t="shared" si="5"/>
        <v>-6121654</v>
      </c>
      <c r="Q45" s="58">
        <f t="shared" si="5"/>
        <v>24668483</v>
      </c>
      <c r="R45" s="58">
        <f t="shared" si="5"/>
        <v>16895683</v>
      </c>
      <c r="S45" s="58">
        <f t="shared" si="5"/>
        <v>-15997375</v>
      </c>
      <c r="T45" s="58">
        <f t="shared" si="5"/>
        <v>-14669213</v>
      </c>
      <c r="U45" s="58">
        <f t="shared" si="5"/>
        <v>-5214456</v>
      </c>
      <c r="V45" s="58">
        <f t="shared" si="5"/>
        <v>-35881044</v>
      </c>
      <c r="W45" s="58">
        <f t="shared" si="5"/>
        <v>26437983</v>
      </c>
      <c r="X45" s="58">
        <f t="shared" si="5"/>
        <v>32671606</v>
      </c>
      <c r="Y45" s="58">
        <f t="shared" si="5"/>
        <v>-6233623</v>
      </c>
      <c r="Z45" s="59">
        <f>+IF(X45&lt;&gt;0,+(Y45/X45)*100,0)</f>
        <v>-19.079634469147308</v>
      </c>
      <c r="AA45" s="56">
        <f>SUM(AA43:AA44)</f>
        <v>32671606</v>
      </c>
    </row>
    <row r="46" spans="1:27" ht="12.75">
      <c r="A46" s="50" t="s">
        <v>68</v>
      </c>
      <c r="B46" s="29"/>
      <c r="C46" s="51">
        <v>-26506703</v>
      </c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-52830606</v>
      </c>
      <c r="D47" s="71">
        <f>SUM(D45:D46)</f>
        <v>0</v>
      </c>
      <c r="E47" s="72">
        <f t="shared" si="6"/>
        <v>44178207</v>
      </c>
      <c r="F47" s="73">
        <f t="shared" si="6"/>
        <v>32671606</v>
      </c>
      <c r="G47" s="73">
        <f t="shared" si="6"/>
        <v>75531380</v>
      </c>
      <c r="H47" s="74">
        <f t="shared" si="6"/>
        <v>-10644964</v>
      </c>
      <c r="I47" s="74">
        <f t="shared" si="6"/>
        <v>-7895323</v>
      </c>
      <c r="J47" s="74">
        <f t="shared" si="6"/>
        <v>56991093</v>
      </c>
      <c r="K47" s="74">
        <f t="shared" si="6"/>
        <v>-18506222</v>
      </c>
      <c r="L47" s="74">
        <f t="shared" si="6"/>
        <v>-11217855</v>
      </c>
      <c r="M47" s="73">
        <f t="shared" si="6"/>
        <v>18156328</v>
      </c>
      <c r="N47" s="73">
        <f t="shared" si="6"/>
        <v>-11567749</v>
      </c>
      <c r="O47" s="74">
        <f t="shared" si="6"/>
        <v>-1651146</v>
      </c>
      <c r="P47" s="74">
        <f t="shared" si="6"/>
        <v>-6121654</v>
      </c>
      <c r="Q47" s="74">
        <f t="shared" si="6"/>
        <v>24668483</v>
      </c>
      <c r="R47" s="74">
        <f t="shared" si="6"/>
        <v>16895683</v>
      </c>
      <c r="S47" s="74">
        <f t="shared" si="6"/>
        <v>-15997375</v>
      </c>
      <c r="T47" s="73">
        <f t="shared" si="6"/>
        <v>-14669213</v>
      </c>
      <c r="U47" s="73">
        <f t="shared" si="6"/>
        <v>-5214456</v>
      </c>
      <c r="V47" s="74">
        <f t="shared" si="6"/>
        <v>-35881044</v>
      </c>
      <c r="W47" s="74">
        <f t="shared" si="6"/>
        <v>26437983</v>
      </c>
      <c r="X47" s="74">
        <f t="shared" si="6"/>
        <v>32671606</v>
      </c>
      <c r="Y47" s="74">
        <f t="shared" si="6"/>
        <v>-6233623</v>
      </c>
      <c r="Z47" s="75">
        <f>+IF(X47&lt;&gt;0,+(Y47/X47)*100,0)</f>
        <v>-19.079634469147308</v>
      </c>
      <c r="AA47" s="76">
        <f>SUM(AA45:AA46)</f>
        <v>32671606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2.75">
      <c r="A12" s="25" t="s">
        <v>37</v>
      </c>
      <c r="B12" s="29"/>
      <c r="C12" s="6"/>
      <c r="D12" s="6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2"/>
      <c r="AA12" s="6"/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/>
      <c r="D18" s="6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"/>
      <c r="AA18" s="6"/>
    </row>
    <row r="19" spans="1:27" ht="12.75">
      <c r="A19" s="23" t="s">
        <v>44</v>
      </c>
      <c r="B19" s="29"/>
      <c r="C19" s="6"/>
      <c r="D19" s="6"/>
      <c r="E19" s="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8"/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0</v>
      </c>
      <c r="F21" s="35">
        <f t="shared" si="0"/>
        <v>0</v>
      </c>
      <c r="G21" s="35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0</v>
      </c>
      <c r="X21" s="35">
        <f t="shared" si="0"/>
        <v>0</v>
      </c>
      <c r="Y21" s="35">
        <f t="shared" si="0"/>
        <v>0</v>
      </c>
      <c r="Z21" s="36">
        <f>+IF(X21&lt;&gt;0,+(Y21/X21)*100,0)</f>
        <v>0</v>
      </c>
      <c r="AA21" s="33">
        <f>SUM(AA5:AA20)</f>
        <v>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"/>
      <c r="AA24" s="6"/>
    </row>
    <row r="25" spans="1:27" ht="12.75">
      <c r="A25" s="25" t="s">
        <v>49</v>
      </c>
      <c r="B25" s="24"/>
      <c r="C25" s="6"/>
      <c r="D25" s="6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"/>
      <c r="AA25" s="6"/>
    </row>
    <row r="26" spans="1:27" ht="12.7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2.75">
      <c r="A27" s="25" t="s">
        <v>51</v>
      </c>
      <c r="B27" s="24"/>
      <c r="C27" s="6"/>
      <c r="D27" s="6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"/>
      <c r="AA27" s="6"/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"/>
      <c r="AA30" s="6"/>
    </row>
    <row r="31" spans="1:27" ht="12.75">
      <c r="A31" s="25" t="s">
        <v>55</v>
      </c>
      <c r="B31" s="24"/>
      <c r="C31" s="6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2"/>
      <c r="AA31" s="6"/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2"/>
      <c r="AA33" s="6"/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0</v>
      </c>
      <c r="P35" s="35">
        <f t="shared" si="1"/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0</v>
      </c>
      <c r="U35" s="35">
        <f t="shared" si="1"/>
        <v>0</v>
      </c>
      <c r="V35" s="35">
        <f t="shared" si="1"/>
        <v>0</v>
      </c>
      <c r="W35" s="35">
        <f t="shared" si="1"/>
        <v>0</v>
      </c>
      <c r="X35" s="35">
        <f t="shared" si="1"/>
        <v>0</v>
      </c>
      <c r="Y35" s="35">
        <f t="shared" si="1"/>
        <v>0</v>
      </c>
      <c r="Z35" s="36">
        <f>+IF(X35&lt;&gt;0,+(Y35/X35)*100,0)</f>
        <v>0</v>
      </c>
      <c r="AA35" s="33">
        <f>SUM(AA24:AA34)</f>
        <v>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0</v>
      </c>
      <c r="F37" s="48">
        <f t="shared" si="2"/>
        <v>0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0</v>
      </c>
      <c r="P37" s="48">
        <f t="shared" si="2"/>
        <v>0</v>
      </c>
      <c r="Q37" s="48">
        <f t="shared" si="2"/>
        <v>0</v>
      </c>
      <c r="R37" s="48">
        <f t="shared" si="2"/>
        <v>0</v>
      </c>
      <c r="S37" s="48">
        <f t="shared" si="2"/>
        <v>0</v>
      </c>
      <c r="T37" s="48">
        <f t="shared" si="2"/>
        <v>0</v>
      </c>
      <c r="U37" s="48">
        <f t="shared" si="2"/>
        <v>0</v>
      </c>
      <c r="V37" s="48">
        <f t="shared" si="2"/>
        <v>0</v>
      </c>
      <c r="W37" s="48">
        <f t="shared" si="2"/>
        <v>0</v>
      </c>
      <c r="X37" s="48">
        <f>IF(F21=F35,0,X21-X35)</f>
        <v>0</v>
      </c>
      <c r="Y37" s="48">
        <f t="shared" si="2"/>
        <v>0</v>
      </c>
      <c r="Z37" s="49">
        <f>+IF(X37&lt;&gt;0,+(Y37/X37)*100,0)</f>
        <v>0</v>
      </c>
      <c r="AA37" s="46">
        <f>+AA21-AA35</f>
        <v>0</v>
      </c>
    </row>
    <row r="38" spans="1:27" ht="22.5" customHeight="1">
      <c r="A38" s="50" t="s">
        <v>60</v>
      </c>
      <c r="B38" s="29"/>
      <c r="C38" s="6"/>
      <c r="D38" s="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2"/>
      <c r="AA38" s="6"/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0</v>
      </c>
      <c r="F41" s="58">
        <f t="shared" si="3"/>
        <v>0</v>
      </c>
      <c r="G41" s="58">
        <f t="shared" si="3"/>
        <v>0</v>
      </c>
      <c r="H41" s="58">
        <f t="shared" si="3"/>
        <v>0</v>
      </c>
      <c r="I41" s="58">
        <f t="shared" si="3"/>
        <v>0</v>
      </c>
      <c r="J41" s="58">
        <f t="shared" si="3"/>
        <v>0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0</v>
      </c>
      <c r="P41" s="58">
        <f t="shared" si="3"/>
        <v>0</v>
      </c>
      <c r="Q41" s="58">
        <f t="shared" si="3"/>
        <v>0</v>
      </c>
      <c r="R41" s="58">
        <f t="shared" si="3"/>
        <v>0</v>
      </c>
      <c r="S41" s="58">
        <f t="shared" si="3"/>
        <v>0</v>
      </c>
      <c r="T41" s="58">
        <f t="shared" si="3"/>
        <v>0</v>
      </c>
      <c r="U41" s="58">
        <f t="shared" si="3"/>
        <v>0</v>
      </c>
      <c r="V41" s="58">
        <f t="shared" si="3"/>
        <v>0</v>
      </c>
      <c r="W41" s="58">
        <f t="shared" si="3"/>
        <v>0</v>
      </c>
      <c r="X41" s="58">
        <f t="shared" si="3"/>
        <v>0</v>
      </c>
      <c r="Y41" s="58">
        <f t="shared" si="3"/>
        <v>0</v>
      </c>
      <c r="Z41" s="59">
        <f>+IF(X41&lt;&gt;0,+(Y41/X41)*100,0)</f>
        <v>0</v>
      </c>
      <c r="AA41" s="56">
        <f>SUM(AA37:AA40)</f>
        <v>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0</v>
      </c>
      <c r="F43" s="66">
        <f t="shared" si="4"/>
        <v>0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0</v>
      </c>
      <c r="P43" s="66">
        <f t="shared" si="4"/>
        <v>0</v>
      </c>
      <c r="Q43" s="66">
        <f t="shared" si="4"/>
        <v>0</v>
      </c>
      <c r="R43" s="66">
        <f t="shared" si="4"/>
        <v>0</v>
      </c>
      <c r="S43" s="66">
        <f t="shared" si="4"/>
        <v>0</v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66">
        <f t="shared" si="4"/>
        <v>0</v>
      </c>
      <c r="X43" s="66">
        <f t="shared" si="4"/>
        <v>0</v>
      </c>
      <c r="Y43" s="66">
        <f t="shared" si="4"/>
        <v>0</v>
      </c>
      <c r="Z43" s="67">
        <f>+IF(X43&lt;&gt;0,+(Y43/X43)*100,0)</f>
        <v>0</v>
      </c>
      <c r="AA43" s="64">
        <f>+AA41-AA42</f>
        <v>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0</v>
      </c>
      <c r="F45" s="58">
        <f t="shared" si="5"/>
        <v>0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0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0</v>
      </c>
      <c r="P45" s="58">
        <f t="shared" si="5"/>
        <v>0</v>
      </c>
      <c r="Q45" s="58">
        <f t="shared" si="5"/>
        <v>0</v>
      </c>
      <c r="R45" s="58">
        <f t="shared" si="5"/>
        <v>0</v>
      </c>
      <c r="S45" s="58">
        <f t="shared" si="5"/>
        <v>0</v>
      </c>
      <c r="T45" s="58">
        <f t="shared" si="5"/>
        <v>0</v>
      </c>
      <c r="U45" s="58">
        <f t="shared" si="5"/>
        <v>0</v>
      </c>
      <c r="V45" s="58">
        <f t="shared" si="5"/>
        <v>0</v>
      </c>
      <c r="W45" s="58">
        <f t="shared" si="5"/>
        <v>0</v>
      </c>
      <c r="X45" s="58">
        <f t="shared" si="5"/>
        <v>0</v>
      </c>
      <c r="Y45" s="58">
        <f t="shared" si="5"/>
        <v>0</v>
      </c>
      <c r="Z45" s="59">
        <f>+IF(X45&lt;&gt;0,+(Y45/X45)*100,0)</f>
        <v>0</v>
      </c>
      <c r="AA45" s="56">
        <f>SUM(AA43:AA44)</f>
        <v>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0</v>
      </c>
      <c r="F47" s="73">
        <f t="shared" si="6"/>
        <v>0</v>
      </c>
      <c r="G47" s="73">
        <f t="shared" si="6"/>
        <v>0</v>
      </c>
      <c r="H47" s="74">
        <f t="shared" si="6"/>
        <v>0</v>
      </c>
      <c r="I47" s="74">
        <f t="shared" si="6"/>
        <v>0</v>
      </c>
      <c r="J47" s="74">
        <f t="shared" si="6"/>
        <v>0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0</v>
      </c>
      <c r="P47" s="74">
        <f t="shared" si="6"/>
        <v>0</v>
      </c>
      <c r="Q47" s="74">
        <f t="shared" si="6"/>
        <v>0</v>
      </c>
      <c r="R47" s="74">
        <f t="shared" si="6"/>
        <v>0</v>
      </c>
      <c r="S47" s="74">
        <f t="shared" si="6"/>
        <v>0</v>
      </c>
      <c r="T47" s="73">
        <f t="shared" si="6"/>
        <v>0</v>
      </c>
      <c r="U47" s="73">
        <f t="shared" si="6"/>
        <v>0</v>
      </c>
      <c r="V47" s="74">
        <f t="shared" si="6"/>
        <v>0</v>
      </c>
      <c r="W47" s="74">
        <f t="shared" si="6"/>
        <v>0</v>
      </c>
      <c r="X47" s="74">
        <f t="shared" si="6"/>
        <v>0</v>
      </c>
      <c r="Y47" s="74">
        <f t="shared" si="6"/>
        <v>0</v>
      </c>
      <c r="Z47" s="75">
        <f>+IF(X47&lt;&gt;0,+(Y47/X47)*100,0)</f>
        <v>0</v>
      </c>
      <c r="AA47" s="76">
        <f>SUM(AA45:AA46)</f>
        <v>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70969129</v>
      </c>
      <c r="D5" s="6"/>
      <c r="E5" s="7">
        <v>78789499</v>
      </c>
      <c r="F5" s="8">
        <v>78789499</v>
      </c>
      <c r="G5" s="8">
        <v>7574699</v>
      </c>
      <c r="H5" s="8">
        <v>6195917</v>
      </c>
      <c r="I5" s="8">
        <v>9416623</v>
      </c>
      <c r="J5" s="8">
        <v>23187239</v>
      </c>
      <c r="K5" s="8">
        <v>8161652</v>
      </c>
      <c r="L5" s="8">
        <v>7788661</v>
      </c>
      <c r="M5" s="8">
        <v>8084549</v>
      </c>
      <c r="N5" s="8">
        <v>24034862</v>
      </c>
      <c r="O5" s="8">
        <v>8135608</v>
      </c>
      <c r="P5" s="8">
        <v>8117121</v>
      </c>
      <c r="Q5" s="8">
        <v>6752369</v>
      </c>
      <c r="R5" s="8">
        <v>23005098</v>
      </c>
      <c r="S5" s="8">
        <v>8028677</v>
      </c>
      <c r="T5" s="8">
        <v>8023200</v>
      </c>
      <c r="U5" s="8">
        <v>8271290</v>
      </c>
      <c r="V5" s="8">
        <v>24323167</v>
      </c>
      <c r="W5" s="8">
        <v>94550366</v>
      </c>
      <c r="X5" s="8">
        <v>78789499</v>
      </c>
      <c r="Y5" s="8">
        <v>15760867</v>
      </c>
      <c r="Z5" s="2">
        <v>20</v>
      </c>
      <c r="AA5" s="6">
        <v>78789499</v>
      </c>
    </row>
    <row r="6" spans="1:27" ht="12.75">
      <c r="A6" s="23" t="s">
        <v>32</v>
      </c>
      <c r="B6" s="24"/>
      <c r="C6" s="6">
        <v>170332328</v>
      </c>
      <c r="D6" s="6"/>
      <c r="E6" s="7">
        <v>144355500</v>
      </c>
      <c r="F6" s="8">
        <v>151052800</v>
      </c>
      <c r="G6" s="8">
        <v>11757401</v>
      </c>
      <c r="H6" s="8">
        <v>17526050</v>
      </c>
      <c r="I6" s="8">
        <v>15936389</v>
      </c>
      <c r="J6" s="8">
        <v>45219840</v>
      </c>
      <c r="K6" s="8">
        <v>16787632</v>
      </c>
      <c r="L6" s="8">
        <v>16343114</v>
      </c>
      <c r="M6" s="8">
        <v>15752851</v>
      </c>
      <c r="N6" s="8">
        <v>48883597</v>
      </c>
      <c r="O6" s="8">
        <v>16756366</v>
      </c>
      <c r="P6" s="8">
        <v>14697932</v>
      </c>
      <c r="Q6" s="8">
        <v>15865821</v>
      </c>
      <c r="R6" s="8">
        <v>47320119</v>
      </c>
      <c r="S6" s="8">
        <v>15360405</v>
      </c>
      <c r="T6" s="8">
        <v>13653884</v>
      </c>
      <c r="U6" s="8">
        <v>19763267</v>
      </c>
      <c r="V6" s="8">
        <v>48777556</v>
      </c>
      <c r="W6" s="8">
        <v>190201112</v>
      </c>
      <c r="X6" s="8">
        <v>151052800</v>
      </c>
      <c r="Y6" s="8">
        <v>39148312</v>
      </c>
      <c r="Z6" s="2">
        <v>25.92</v>
      </c>
      <c r="AA6" s="6">
        <v>151052800</v>
      </c>
    </row>
    <row r="7" spans="1:27" ht="12.75">
      <c r="A7" s="25" t="s">
        <v>33</v>
      </c>
      <c r="B7" s="24"/>
      <c r="C7" s="6">
        <v>32935985</v>
      </c>
      <c r="D7" s="6"/>
      <c r="E7" s="7">
        <v>37020000</v>
      </c>
      <c r="F7" s="8">
        <v>39020000</v>
      </c>
      <c r="G7" s="8">
        <v>3188278</v>
      </c>
      <c r="H7" s="8">
        <v>3013318</v>
      </c>
      <c r="I7" s="8">
        <v>2977369</v>
      </c>
      <c r="J7" s="8">
        <v>9178965</v>
      </c>
      <c r="K7" s="8">
        <v>3632481</v>
      </c>
      <c r="L7" s="8">
        <v>2819066</v>
      </c>
      <c r="M7" s="8">
        <v>3102395</v>
      </c>
      <c r="N7" s="8">
        <v>9553942</v>
      </c>
      <c r="O7" s="8">
        <v>3033465</v>
      </c>
      <c r="P7" s="8">
        <v>2681800</v>
      </c>
      <c r="Q7" s="8">
        <v>2493003</v>
      </c>
      <c r="R7" s="8">
        <v>8208268</v>
      </c>
      <c r="S7" s="8">
        <v>2834998</v>
      </c>
      <c r="T7" s="8">
        <v>3079052</v>
      </c>
      <c r="U7" s="8">
        <v>1686550</v>
      </c>
      <c r="V7" s="8">
        <v>7600600</v>
      </c>
      <c r="W7" s="8">
        <v>34541775</v>
      </c>
      <c r="X7" s="8">
        <v>39020000</v>
      </c>
      <c r="Y7" s="8">
        <v>-4478225</v>
      </c>
      <c r="Z7" s="2">
        <v>-11.48</v>
      </c>
      <c r="AA7" s="6">
        <v>39020000</v>
      </c>
    </row>
    <row r="8" spans="1:27" ht="12.75">
      <c r="A8" s="25" t="s">
        <v>34</v>
      </c>
      <c r="B8" s="24"/>
      <c r="C8" s="6">
        <v>27040742</v>
      </c>
      <c r="D8" s="6"/>
      <c r="E8" s="7">
        <v>28550900</v>
      </c>
      <c r="F8" s="8">
        <v>28580900</v>
      </c>
      <c r="G8" s="8">
        <v>2488136</v>
      </c>
      <c r="H8" s="8">
        <v>2187077</v>
      </c>
      <c r="I8" s="8">
        <v>2415261</v>
      </c>
      <c r="J8" s="8">
        <v>7090474</v>
      </c>
      <c r="K8" s="8">
        <v>2481180</v>
      </c>
      <c r="L8" s="8">
        <v>2425671</v>
      </c>
      <c r="M8" s="8">
        <v>2442155</v>
      </c>
      <c r="N8" s="8">
        <v>7349006</v>
      </c>
      <c r="O8" s="8">
        <v>2434118</v>
      </c>
      <c r="P8" s="8">
        <v>2424181</v>
      </c>
      <c r="Q8" s="8">
        <v>2509238</v>
      </c>
      <c r="R8" s="8">
        <v>7367537</v>
      </c>
      <c r="S8" s="8">
        <v>2474623</v>
      </c>
      <c r="T8" s="8">
        <v>2446357</v>
      </c>
      <c r="U8" s="8">
        <v>2367330</v>
      </c>
      <c r="V8" s="8">
        <v>7288310</v>
      </c>
      <c r="W8" s="8">
        <v>29095327</v>
      </c>
      <c r="X8" s="8">
        <v>28580900</v>
      </c>
      <c r="Y8" s="8">
        <v>514427</v>
      </c>
      <c r="Z8" s="2">
        <v>1.8</v>
      </c>
      <c r="AA8" s="6">
        <v>28580900</v>
      </c>
    </row>
    <row r="9" spans="1:27" ht="12.75">
      <c r="A9" s="25" t="s">
        <v>35</v>
      </c>
      <c r="B9" s="24"/>
      <c r="C9" s="6">
        <v>18855194</v>
      </c>
      <c r="D9" s="6"/>
      <c r="E9" s="7">
        <v>19920300</v>
      </c>
      <c r="F9" s="8">
        <v>19920300</v>
      </c>
      <c r="G9" s="8">
        <v>1871664</v>
      </c>
      <c r="H9" s="8">
        <v>1715358</v>
      </c>
      <c r="I9" s="8">
        <v>1595876</v>
      </c>
      <c r="J9" s="8">
        <v>5182898</v>
      </c>
      <c r="K9" s="8">
        <v>1590683</v>
      </c>
      <c r="L9" s="8">
        <v>1568142</v>
      </c>
      <c r="M9" s="8">
        <v>1492297</v>
      </c>
      <c r="N9" s="8">
        <v>4651122</v>
      </c>
      <c r="O9" s="8">
        <v>1522439</v>
      </c>
      <c r="P9" s="8">
        <v>1000054</v>
      </c>
      <c r="Q9" s="8">
        <v>964357</v>
      </c>
      <c r="R9" s="8">
        <v>3486850</v>
      </c>
      <c r="S9" s="8">
        <v>959999</v>
      </c>
      <c r="T9" s="8">
        <v>958272</v>
      </c>
      <c r="U9" s="8">
        <v>953734</v>
      </c>
      <c r="V9" s="8">
        <v>2872005</v>
      </c>
      <c r="W9" s="8">
        <v>16192875</v>
      </c>
      <c r="X9" s="8">
        <v>19920300</v>
      </c>
      <c r="Y9" s="8">
        <v>-3727425</v>
      </c>
      <c r="Z9" s="2">
        <v>-18.71</v>
      </c>
      <c r="AA9" s="6">
        <v>19920300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1636395</v>
      </c>
      <c r="D11" s="6"/>
      <c r="E11" s="7">
        <v>1425000</v>
      </c>
      <c r="F11" s="8">
        <v>1425000</v>
      </c>
      <c r="G11" s="8">
        <v>76718</v>
      </c>
      <c r="H11" s="8">
        <v>70662</v>
      </c>
      <c r="I11" s="8">
        <v>162284</v>
      </c>
      <c r="J11" s="8">
        <v>309664</v>
      </c>
      <c r="K11" s="8">
        <v>63044</v>
      </c>
      <c r="L11" s="8">
        <v>160096</v>
      </c>
      <c r="M11" s="8">
        <v>60562</v>
      </c>
      <c r="N11" s="8">
        <v>283702</v>
      </c>
      <c r="O11" s="8">
        <v>61431</v>
      </c>
      <c r="P11" s="8">
        <v>156893</v>
      </c>
      <c r="Q11" s="8">
        <v>60700</v>
      </c>
      <c r="R11" s="8">
        <v>279024</v>
      </c>
      <c r="S11" s="8">
        <v>56330</v>
      </c>
      <c r="T11" s="8">
        <v>56330</v>
      </c>
      <c r="U11" s="8">
        <v>156077</v>
      </c>
      <c r="V11" s="8">
        <v>268737</v>
      </c>
      <c r="W11" s="8">
        <v>1141127</v>
      </c>
      <c r="X11" s="8">
        <v>1425000</v>
      </c>
      <c r="Y11" s="8">
        <v>-283873</v>
      </c>
      <c r="Z11" s="2">
        <v>-19.92</v>
      </c>
      <c r="AA11" s="6">
        <v>1425000</v>
      </c>
    </row>
    <row r="12" spans="1:27" ht="12.75">
      <c r="A12" s="25" t="s">
        <v>37</v>
      </c>
      <c r="B12" s="29"/>
      <c r="C12" s="6">
        <v>365096</v>
      </c>
      <c r="D12" s="6"/>
      <c r="E12" s="7">
        <v>1000000</v>
      </c>
      <c r="F12" s="8">
        <v>1700000</v>
      </c>
      <c r="G12" s="8">
        <v>30922</v>
      </c>
      <c r="H12" s="8">
        <v>48825</v>
      </c>
      <c r="I12" s="8">
        <v>25711</v>
      </c>
      <c r="J12" s="8">
        <v>105458</v>
      </c>
      <c r="K12" s="8">
        <v>608021</v>
      </c>
      <c r="L12" s="8">
        <v>38020</v>
      </c>
      <c r="M12" s="8">
        <v>153516</v>
      </c>
      <c r="N12" s="8">
        <v>799557</v>
      </c>
      <c r="O12" s="8">
        <v>203872</v>
      </c>
      <c r="P12" s="8">
        <v>203409</v>
      </c>
      <c r="Q12" s="8">
        <v>147896</v>
      </c>
      <c r="R12" s="8">
        <v>555177</v>
      </c>
      <c r="S12" s="8">
        <v>139649</v>
      </c>
      <c r="T12" s="8">
        <v>113069</v>
      </c>
      <c r="U12" s="8">
        <v>172554</v>
      </c>
      <c r="V12" s="8">
        <v>425272</v>
      </c>
      <c r="W12" s="8">
        <v>1885464</v>
      </c>
      <c r="X12" s="8">
        <v>1700000</v>
      </c>
      <c r="Y12" s="8">
        <v>185464</v>
      </c>
      <c r="Z12" s="2">
        <v>10.91</v>
      </c>
      <c r="AA12" s="6">
        <v>1700000</v>
      </c>
    </row>
    <row r="13" spans="1:27" ht="12.75">
      <c r="A13" s="23" t="s">
        <v>38</v>
      </c>
      <c r="B13" s="29"/>
      <c r="C13" s="6">
        <v>15287631</v>
      </c>
      <c r="D13" s="6"/>
      <c r="E13" s="7"/>
      <c r="F13" s="8"/>
      <c r="G13" s="8">
        <v>905176</v>
      </c>
      <c r="H13" s="8">
        <v>930058</v>
      </c>
      <c r="I13" s="8">
        <v>954761</v>
      </c>
      <c r="J13" s="8">
        <v>2789995</v>
      </c>
      <c r="K13" s="8">
        <v>989890</v>
      </c>
      <c r="L13" s="8">
        <v>934801</v>
      </c>
      <c r="M13" s="8">
        <v>926351</v>
      </c>
      <c r="N13" s="8">
        <v>2851042</v>
      </c>
      <c r="O13" s="8">
        <v>1276333</v>
      </c>
      <c r="P13" s="8">
        <v>930823</v>
      </c>
      <c r="Q13" s="8">
        <v>704140</v>
      </c>
      <c r="R13" s="8">
        <v>2911296</v>
      </c>
      <c r="S13" s="8">
        <v>975546</v>
      </c>
      <c r="T13" s="8">
        <v>900240</v>
      </c>
      <c r="U13" s="8">
        <v>1049471</v>
      </c>
      <c r="V13" s="8">
        <v>2925257</v>
      </c>
      <c r="W13" s="8">
        <v>11477590</v>
      </c>
      <c r="X13" s="8"/>
      <c r="Y13" s="8">
        <v>11477590</v>
      </c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21579021</v>
      </c>
      <c r="D15" s="6"/>
      <c r="E15" s="7">
        <v>22473128</v>
      </c>
      <c r="F15" s="8">
        <v>23099023</v>
      </c>
      <c r="G15" s="8">
        <v>514861</v>
      </c>
      <c r="H15" s="8">
        <v>475677</v>
      </c>
      <c r="I15" s="8">
        <v>666515</v>
      </c>
      <c r="J15" s="8">
        <v>1657053</v>
      </c>
      <c r="K15" s="8">
        <v>526085</v>
      </c>
      <c r="L15" s="8">
        <v>554002</v>
      </c>
      <c r="M15" s="8">
        <v>547513</v>
      </c>
      <c r="N15" s="8">
        <v>1627600</v>
      </c>
      <c r="O15" s="8">
        <v>456891</v>
      </c>
      <c r="P15" s="8">
        <v>495800</v>
      </c>
      <c r="Q15" s="8">
        <v>382382</v>
      </c>
      <c r="R15" s="8">
        <v>1335073</v>
      </c>
      <c r="S15" s="8">
        <v>410723</v>
      </c>
      <c r="T15" s="8">
        <v>382118</v>
      </c>
      <c r="U15" s="8">
        <v>388595</v>
      </c>
      <c r="V15" s="8">
        <v>1181436</v>
      </c>
      <c r="W15" s="8">
        <v>5801162</v>
      </c>
      <c r="X15" s="8">
        <v>23099023</v>
      </c>
      <c r="Y15" s="8">
        <v>-17297861</v>
      </c>
      <c r="Z15" s="2">
        <v>-74.89</v>
      </c>
      <c r="AA15" s="6">
        <v>23099023</v>
      </c>
    </row>
    <row r="16" spans="1:27" ht="12.75">
      <c r="A16" s="23" t="s">
        <v>41</v>
      </c>
      <c r="B16" s="29"/>
      <c r="C16" s="6">
        <v>4492555</v>
      </c>
      <c r="D16" s="6"/>
      <c r="E16" s="7">
        <v>4903000</v>
      </c>
      <c r="F16" s="8">
        <v>4903000</v>
      </c>
      <c r="G16" s="8">
        <v>429122</v>
      </c>
      <c r="H16" s="8">
        <v>439204</v>
      </c>
      <c r="I16" s="8">
        <v>342672</v>
      </c>
      <c r="J16" s="8">
        <v>1210998</v>
      </c>
      <c r="K16" s="8">
        <v>439500</v>
      </c>
      <c r="L16" s="8">
        <v>360990</v>
      </c>
      <c r="M16" s="8">
        <v>209701</v>
      </c>
      <c r="N16" s="8">
        <v>1010191</v>
      </c>
      <c r="O16" s="8">
        <v>450642</v>
      </c>
      <c r="P16" s="8">
        <v>342377</v>
      </c>
      <c r="Q16" s="8">
        <v>298628</v>
      </c>
      <c r="R16" s="8">
        <v>1091647</v>
      </c>
      <c r="S16" s="8">
        <v>71749</v>
      </c>
      <c r="T16" s="8">
        <v>3957</v>
      </c>
      <c r="U16" s="8">
        <v>257859</v>
      </c>
      <c r="V16" s="8">
        <v>333565</v>
      </c>
      <c r="W16" s="8">
        <v>3646401</v>
      </c>
      <c r="X16" s="8">
        <v>4903000</v>
      </c>
      <c r="Y16" s="8">
        <v>-1256599</v>
      </c>
      <c r="Z16" s="2">
        <v>-25.63</v>
      </c>
      <c r="AA16" s="6">
        <v>4903000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137786631</v>
      </c>
      <c r="D18" s="6"/>
      <c r="E18" s="7">
        <v>179812750</v>
      </c>
      <c r="F18" s="8">
        <v>192026280</v>
      </c>
      <c r="G18" s="8">
        <v>61784000</v>
      </c>
      <c r="H18" s="8"/>
      <c r="I18" s="8"/>
      <c r="J18" s="8">
        <v>61784000</v>
      </c>
      <c r="K18" s="8"/>
      <c r="L18" s="8"/>
      <c r="M18" s="8">
        <v>49427000</v>
      </c>
      <c r="N18" s="8">
        <v>49427000</v>
      </c>
      <c r="O18" s="8"/>
      <c r="P18" s="8">
        <v>17360833</v>
      </c>
      <c r="Q18" s="8">
        <v>33593599</v>
      </c>
      <c r="R18" s="8">
        <v>50954432</v>
      </c>
      <c r="S18" s="8">
        <v>12411100</v>
      </c>
      <c r="T18" s="8">
        <v>911495</v>
      </c>
      <c r="U18" s="8">
        <v>2697826</v>
      </c>
      <c r="V18" s="8">
        <v>16020421</v>
      </c>
      <c r="W18" s="8">
        <v>178185853</v>
      </c>
      <c r="X18" s="8">
        <v>192026280</v>
      </c>
      <c r="Y18" s="8">
        <v>-13840427</v>
      </c>
      <c r="Z18" s="2">
        <v>-7.21</v>
      </c>
      <c r="AA18" s="6">
        <v>192026280</v>
      </c>
    </row>
    <row r="19" spans="1:27" ht="12.75">
      <c r="A19" s="23" t="s">
        <v>44</v>
      </c>
      <c r="B19" s="29"/>
      <c r="C19" s="6">
        <v>1253105</v>
      </c>
      <c r="D19" s="6"/>
      <c r="E19" s="7">
        <v>1205800</v>
      </c>
      <c r="F19" s="26">
        <v>1401800</v>
      </c>
      <c r="G19" s="26">
        <v>-87873</v>
      </c>
      <c r="H19" s="26">
        <v>145837</v>
      </c>
      <c r="I19" s="26">
        <v>-71968</v>
      </c>
      <c r="J19" s="26">
        <v>-14004</v>
      </c>
      <c r="K19" s="26">
        <v>55699</v>
      </c>
      <c r="L19" s="26">
        <v>54254</v>
      </c>
      <c r="M19" s="26">
        <v>50587</v>
      </c>
      <c r="N19" s="26">
        <v>160540</v>
      </c>
      <c r="O19" s="26">
        <v>52801</v>
      </c>
      <c r="P19" s="26">
        <v>195810</v>
      </c>
      <c r="Q19" s="26">
        <v>55599</v>
      </c>
      <c r="R19" s="26">
        <v>304210</v>
      </c>
      <c r="S19" s="26">
        <v>23125</v>
      </c>
      <c r="T19" s="26">
        <v>85858</v>
      </c>
      <c r="U19" s="26">
        <v>399779</v>
      </c>
      <c r="V19" s="26">
        <v>508762</v>
      </c>
      <c r="W19" s="26">
        <v>959508</v>
      </c>
      <c r="X19" s="26">
        <v>1401800</v>
      </c>
      <c r="Y19" s="26">
        <v>-442292</v>
      </c>
      <c r="Z19" s="27">
        <v>-31.55</v>
      </c>
      <c r="AA19" s="28">
        <v>1401800</v>
      </c>
    </row>
    <row r="20" spans="1:27" ht="12.75">
      <c r="A20" s="23" t="s">
        <v>45</v>
      </c>
      <c r="B20" s="29"/>
      <c r="C20" s="6">
        <v>-314799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-1109</v>
      </c>
      <c r="V20" s="8">
        <v>-1109</v>
      </c>
      <c r="W20" s="30">
        <v>-1109</v>
      </c>
      <c r="X20" s="8"/>
      <c r="Y20" s="8">
        <v>-1109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502219013</v>
      </c>
      <c r="D21" s="33">
        <f t="shared" si="0"/>
        <v>0</v>
      </c>
      <c r="E21" s="34">
        <f t="shared" si="0"/>
        <v>519455877</v>
      </c>
      <c r="F21" s="35">
        <f t="shared" si="0"/>
        <v>541918602</v>
      </c>
      <c r="G21" s="35">
        <f t="shared" si="0"/>
        <v>90533104</v>
      </c>
      <c r="H21" s="35">
        <f t="shared" si="0"/>
        <v>32747983</v>
      </c>
      <c r="I21" s="35">
        <f t="shared" si="0"/>
        <v>34421493</v>
      </c>
      <c r="J21" s="35">
        <f t="shared" si="0"/>
        <v>157702580</v>
      </c>
      <c r="K21" s="35">
        <f t="shared" si="0"/>
        <v>35335867</v>
      </c>
      <c r="L21" s="35">
        <f t="shared" si="0"/>
        <v>33046817</v>
      </c>
      <c r="M21" s="35">
        <f t="shared" si="0"/>
        <v>82249477</v>
      </c>
      <c r="N21" s="35">
        <f t="shared" si="0"/>
        <v>150632161</v>
      </c>
      <c r="O21" s="35">
        <f t="shared" si="0"/>
        <v>34383966</v>
      </c>
      <c r="P21" s="35">
        <f t="shared" si="0"/>
        <v>48607033</v>
      </c>
      <c r="Q21" s="35">
        <f t="shared" si="0"/>
        <v>63827732</v>
      </c>
      <c r="R21" s="35">
        <f t="shared" si="0"/>
        <v>146818731</v>
      </c>
      <c r="S21" s="35">
        <f t="shared" si="0"/>
        <v>43746924</v>
      </c>
      <c r="T21" s="35">
        <f t="shared" si="0"/>
        <v>30613832</v>
      </c>
      <c r="U21" s="35">
        <f t="shared" si="0"/>
        <v>38163223</v>
      </c>
      <c r="V21" s="35">
        <f t="shared" si="0"/>
        <v>112523979</v>
      </c>
      <c r="W21" s="35">
        <f t="shared" si="0"/>
        <v>567677451</v>
      </c>
      <c r="X21" s="35">
        <f t="shared" si="0"/>
        <v>541918602</v>
      </c>
      <c r="Y21" s="35">
        <f t="shared" si="0"/>
        <v>25758849</v>
      </c>
      <c r="Z21" s="36">
        <f>+IF(X21&lt;&gt;0,+(Y21/X21)*100,0)</f>
        <v>4.753269015851203</v>
      </c>
      <c r="AA21" s="33">
        <f>SUM(AA5:AA20)</f>
        <v>541918602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130942026</v>
      </c>
      <c r="D24" s="6"/>
      <c r="E24" s="7">
        <v>152728230</v>
      </c>
      <c r="F24" s="8">
        <v>155378706</v>
      </c>
      <c r="G24" s="8">
        <v>3199418</v>
      </c>
      <c r="H24" s="8">
        <v>17281133</v>
      </c>
      <c r="I24" s="8">
        <v>12048969</v>
      </c>
      <c r="J24" s="8">
        <v>32529520</v>
      </c>
      <c r="K24" s="8">
        <v>10939731</v>
      </c>
      <c r="L24" s="8">
        <v>12360317</v>
      </c>
      <c r="M24" s="8">
        <v>17701025</v>
      </c>
      <c r="N24" s="8">
        <v>41001073</v>
      </c>
      <c r="O24" s="8">
        <v>12177031</v>
      </c>
      <c r="P24" s="8">
        <v>11213418</v>
      </c>
      <c r="Q24" s="8">
        <v>17136834</v>
      </c>
      <c r="R24" s="8">
        <v>40527283</v>
      </c>
      <c r="S24" s="8">
        <v>11841857</v>
      </c>
      <c r="T24" s="8">
        <v>13472578</v>
      </c>
      <c r="U24" s="8">
        <v>12107547</v>
      </c>
      <c r="V24" s="8">
        <v>37421982</v>
      </c>
      <c r="W24" s="8">
        <v>151479858</v>
      </c>
      <c r="X24" s="8">
        <v>155378706</v>
      </c>
      <c r="Y24" s="8">
        <v>-3898848</v>
      </c>
      <c r="Z24" s="2">
        <v>-2.51</v>
      </c>
      <c r="AA24" s="6">
        <v>155378706</v>
      </c>
    </row>
    <row r="25" spans="1:27" ht="12.75">
      <c r="A25" s="25" t="s">
        <v>49</v>
      </c>
      <c r="B25" s="24"/>
      <c r="C25" s="6">
        <v>16028717</v>
      </c>
      <c r="D25" s="6"/>
      <c r="E25" s="7">
        <v>18300400</v>
      </c>
      <c r="F25" s="8">
        <v>18300400</v>
      </c>
      <c r="G25" s="8">
        <v>1291471</v>
      </c>
      <c r="H25" s="8"/>
      <c r="I25" s="8">
        <v>1419640</v>
      </c>
      <c r="J25" s="8">
        <v>2711111</v>
      </c>
      <c r="K25" s="8">
        <v>1347517</v>
      </c>
      <c r="L25" s="8">
        <v>1381344</v>
      </c>
      <c r="M25" s="8">
        <v>1350814</v>
      </c>
      <c r="N25" s="8">
        <v>4079675</v>
      </c>
      <c r="O25" s="8">
        <v>1445272</v>
      </c>
      <c r="P25" s="8">
        <v>1349846</v>
      </c>
      <c r="Q25" s="8">
        <v>1378631</v>
      </c>
      <c r="R25" s="8">
        <v>4173749</v>
      </c>
      <c r="S25" s="8">
        <v>1349846</v>
      </c>
      <c r="T25" s="8">
        <v>1359127</v>
      </c>
      <c r="U25" s="8">
        <v>1362535</v>
      </c>
      <c r="V25" s="8">
        <v>4071508</v>
      </c>
      <c r="W25" s="8">
        <v>15036043</v>
      </c>
      <c r="X25" s="8">
        <v>18300400</v>
      </c>
      <c r="Y25" s="8">
        <v>-3264357</v>
      </c>
      <c r="Z25" s="2">
        <v>-17.84</v>
      </c>
      <c r="AA25" s="6">
        <v>18300400</v>
      </c>
    </row>
    <row r="26" spans="1:27" ht="12.75">
      <c r="A26" s="25" t="s">
        <v>50</v>
      </c>
      <c r="B26" s="24"/>
      <c r="C26" s="6">
        <v>44770806</v>
      </c>
      <c r="D26" s="6"/>
      <c r="E26" s="7">
        <v>7881443</v>
      </c>
      <c r="F26" s="8">
        <v>7881443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7881443</v>
      </c>
      <c r="Y26" s="8">
        <v>-7881443</v>
      </c>
      <c r="Z26" s="2">
        <v>-100</v>
      </c>
      <c r="AA26" s="6">
        <v>7881443</v>
      </c>
    </row>
    <row r="27" spans="1:27" ht="12.75">
      <c r="A27" s="25" t="s">
        <v>51</v>
      </c>
      <c r="B27" s="24"/>
      <c r="C27" s="6">
        <v>72648320</v>
      </c>
      <c r="D27" s="6"/>
      <c r="E27" s="7">
        <v>70866077</v>
      </c>
      <c r="F27" s="8">
        <v>69753702</v>
      </c>
      <c r="G27" s="8"/>
      <c r="H27" s="8">
        <v>510</v>
      </c>
      <c r="I27" s="8"/>
      <c r="J27" s="8">
        <v>510</v>
      </c>
      <c r="K27" s="8">
        <v>12750</v>
      </c>
      <c r="L27" s="8"/>
      <c r="M27" s="8"/>
      <c r="N27" s="8">
        <v>12750</v>
      </c>
      <c r="O27" s="8"/>
      <c r="P27" s="8">
        <v>-13260</v>
      </c>
      <c r="Q27" s="8"/>
      <c r="R27" s="8">
        <v>-13260</v>
      </c>
      <c r="S27" s="8"/>
      <c r="T27" s="8"/>
      <c r="U27" s="8"/>
      <c r="V27" s="8"/>
      <c r="W27" s="8"/>
      <c r="X27" s="8">
        <v>69753702</v>
      </c>
      <c r="Y27" s="8">
        <v>-69753702</v>
      </c>
      <c r="Z27" s="2">
        <v>-100</v>
      </c>
      <c r="AA27" s="6">
        <v>69753702</v>
      </c>
    </row>
    <row r="28" spans="1:27" ht="12.75">
      <c r="A28" s="25" t="s">
        <v>52</v>
      </c>
      <c r="B28" s="24"/>
      <c r="C28" s="6">
        <v>513447</v>
      </c>
      <c r="D28" s="6"/>
      <c r="E28" s="7"/>
      <c r="F28" s="8"/>
      <c r="G28" s="8">
        <v>155124</v>
      </c>
      <c r="H28" s="8">
        <v>52031</v>
      </c>
      <c r="I28" s="8">
        <v>152758</v>
      </c>
      <c r="J28" s="8">
        <v>359913</v>
      </c>
      <c r="K28" s="8">
        <v>5469</v>
      </c>
      <c r="L28" s="8">
        <v>135902</v>
      </c>
      <c r="M28" s="8">
        <v>123098</v>
      </c>
      <c r="N28" s="8">
        <v>264469</v>
      </c>
      <c r="O28" s="8">
        <v>-14647</v>
      </c>
      <c r="P28" s="8">
        <v>299025</v>
      </c>
      <c r="Q28" s="8">
        <v>13983</v>
      </c>
      <c r="R28" s="8">
        <v>298361</v>
      </c>
      <c r="S28" s="8">
        <v>21985</v>
      </c>
      <c r="T28" s="8">
        <v>77897</v>
      </c>
      <c r="U28" s="8">
        <v>20513</v>
      </c>
      <c r="V28" s="8">
        <v>120395</v>
      </c>
      <c r="W28" s="8">
        <v>1043138</v>
      </c>
      <c r="X28" s="8"/>
      <c r="Y28" s="8">
        <v>1043138</v>
      </c>
      <c r="Z28" s="2"/>
      <c r="AA28" s="6"/>
    </row>
    <row r="29" spans="1:27" ht="12.75">
      <c r="A29" s="25" t="s">
        <v>53</v>
      </c>
      <c r="B29" s="24"/>
      <c r="C29" s="6">
        <v>165871402</v>
      </c>
      <c r="D29" s="6"/>
      <c r="E29" s="7">
        <v>172000000</v>
      </c>
      <c r="F29" s="8">
        <v>180000000</v>
      </c>
      <c r="G29" s="8">
        <v>17205270</v>
      </c>
      <c r="H29" s="8">
        <v>24539373</v>
      </c>
      <c r="I29" s="8">
        <v>22101088</v>
      </c>
      <c r="J29" s="8">
        <v>63845731</v>
      </c>
      <c r="K29" s="8">
        <v>12803787</v>
      </c>
      <c r="L29" s="8">
        <v>15432229</v>
      </c>
      <c r="M29" s="8">
        <v>34617615</v>
      </c>
      <c r="N29" s="8">
        <v>62853631</v>
      </c>
      <c r="O29" s="8">
        <v>-16813710</v>
      </c>
      <c r="P29" s="8">
        <v>25551879</v>
      </c>
      <c r="Q29" s="8">
        <v>13287945</v>
      </c>
      <c r="R29" s="8">
        <v>22026114</v>
      </c>
      <c r="S29" s="8">
        <v>14871649</v>
      </c>
      <c r="T29" s="8">
        <v>12791449</v>
      </c>
      <c r="U29" s="8">
        <v>35576136</v>
      </c>
      <c r="V29" s="8">
        <v>63239234</v>
      </c>
      <c r="W29" s="8">
        <v>211964710</v>
      </c>
      <c r="X29" s="8">
        <v>180000000</v>
      </c>
      <c r="Y29" s="8">
        <v>31964710</v>
      </c>
      <c r="Z29" s="2">
        <v>17.76</v>
      </c>
      <c r="AA29" s="6">
        <v>180000000</v>
      </c>
    </row>
    <row r="30" spans="1:27" ht="12.75">
      <c r="A30" s="25" t="s">
        <v>54</v>
      </c>
      <c r="B30" s="24"/>
      <c r="C30" s="6">
        <v>19907237</v>
      </c>
      <c r="D30" s="6"/>
      <c r="E30" s="7">
        <v>13621200</v>
      </c>
      <c r="F30" s="8">
        <v>15583200</v>
      </c>
      <c r="G30" s="8">
        <v>283194</v>
      </c>
      <c r="H30" s="8">
        <v>1251527</v>
      </c>
      <c r="I30" s="8">
        <v>222084</v>
      </c>
      <c r="J30" s="8">
        <v>1756805</v>
      </c>
      <c r="K30" s="8">
        <v>2943035</v>
      </c>
      <c r="L30" s="8">
        <v>588903</v>
      </c>
      <c r="M30" s="8">
        <v>458980</v>
      </c>
      <c r="N30" s="8">
        <v>3990918</v>
      </c>
      <c r="O30" s="8">
        <v>649781</v>
      </c>
      <c r="P30" s="8">
        <v>1088324</v>
      </c>
      <c r="Q30" s="8">
        <v>2565628</v>
      </c>
      <c r="R30" s="8">
        <v>4303733</v>
      </c>
      <c r="S30" s="8">
        <v>600928</v>
      </c>
      <c r="T30" s="8">
        <v>274244</v>
      </c>
      <c r="U30" s="8">
        <v>2691877</v>
      </c>
      <c r="V30" s="8">
        <v>3567049</v>
      </c>
      <c r="W30" s="8">
        <v>13618505</v>
      </c>
      <c r="X30" s="8">
        <v>15583200</v>
      </c>
      <c r="Y30" s="8">
        <v>-1964695</v>
      </c>
      <c r="Z30" s="2">
        <v>-12.61</v>
      </c>
      <c r="AA30" s="6">
        <v>15583200</v>
      </c>
    </row>
    <row r="31" spans="1:27" ht="12.75">
      <c r="A31" s="25" t="s">
        <v>55</v>
      </c>
      <c r="B31" s="24"/>
      <c r="C31" s="6">
        <v>79268522</v>
      </c>
      <c r="D31" s="6"/>
      <c r="E31" s="7">
        <v>68518500</v>
      </c>
      <c r="F31" s="8">
        <v>86776098</v>
      </c>
      <c r="G31" s="8">
        <v>1924028</v>
      </c>
      <c r="H31" s="8">
        <v>3037400</v>
      </c>
      <c r="I31" s="8">
        <v>8510920</v>
      </c>
      <c r="J31" s="8">
        <v>13472348</v>
      </c>
      <c r="K31" s="8">
        <v>6184463</v>
      </c>
      <c r="L31" s="8">
        <v>6547328</v>
      </c>
      <c r="M31" s="8">
        <v>2852596</v>
      </c>
      <c r="N31" s="8">
        <v>15584387</v>
      </c>
      <c r="O31" s="8">
        <v>3325967</v>
      </c>
      <c r="P31" s="8">
        <v>6085768</v>
      </c>
      <c r="Q31" s="8">
        <v>10329148</v>
      </c>
      <c r="R31" s="8">
        <v>19740883</v>
      </c>
      <c r="S31" s="8">
        <v>3190726</v>
      </c>
      <c r="T31" s="8">
        <v>3154130</v>
      </c>
      <c r="U31" s="8">
        <v>10882568</v>
      </c>
      <c r="V31" s="8">
        <v>17227424</v>
      </c>
      <c r="W31" s="8">
        <v>66025042</v>
      </c>
      <c r="X31" s="8">
        <v>86776098</v>
      </c>
      <c r="Y31" s="8">
        <v>-20751056</v>
      </c>
      <c r="Z31" s="2">
        <v>-23.91</v>
      </c>
      <c r="AA31" s="6">
        <v>86776098</v>
      </c>
    </row>
    <row r="32" spans="1:27" ht="12.75">
      <c r="A32" s="25" t="s">
        <v>43</v>
      </c>
      <c r="B32" s="24"/>
      <c r="C32" s="6">
        <v>6525567</v>
      </c>
      <c r="D32" s="6"/>
      <c r="E32" s="7">
        <v>10081117</v>
      </c>
      <c r="F32" s="8">
        <v>12075983</v>
      </c>
      <c r="G32" s="8">
        <v>242172</v>
      </c>
      <c r="H32" s="8">
        <v>393386</v>
      </c>
      <c r="I32" s="8">
        <v>1594189</v>
      </c>
      <c r="J32" s="8">
        <v>2229747</v>
      </c>
      <c r="K32" s="8">
        <v>533418</v>
      </c>
      <c r="L32" s="8">
        <v>1126933</v>
      </c>
      <c r="M32" s="8">
        <v>689214</v>
      </c>
      <c r="N32" s="8">
        <v>2349565</v>
      </c>
      <c r="O32" s="8">
        <v>1183039</v>
      </c>
      <c r="P32" s="8">
        <v>2632986</v>
      </c>
      <c r="Q32" s="8">
        <v>1197556</v>
      </c>
      <c r="R32" s="8">
        <v>5013581</v>
      </c>
      <c r="S32" s="8">
        <v>759371</v>
      </c>
      <c r="T32" s="8">
        <v>896327</v>
      </c>
      <c r="U32" s="8">
        <v>814873</v>
      </c>
      <c r="V32" s="8">
        <v>2470571</v>
      </c>
      <c r="W32" s="8">
        <v>12063464</v>
      </c>
      <c r="X32" s="8">
        <v>12075983</v>
      </c>
      <c r="Y32" s="8">
        <v>-12519</v>
      </c>
      <c r="Z32" s="2">
        <v>-0.1</v>
      </c>
      <c r="AA32" s="6">
        <v>12075983</v>
      </c>
    </row>
    <row r="33" spans="1:27" ht="12.75">
      <c r="A33" s="25" t="s">
        <v>56</v>
      </c>
      <c r="B33" s="24"/>
      <c r="C33" s="6">
        <v>41747635</v>
      </c>
      <c r="D33" s="6"/>
      <c r="E33" s="7">
        <v>38438660</v>
      </c>
      <c r="F33" s="8">
        <v>31466460</v>
      </c>
      <c r="G33" s="8">
        <v>433610</v>
      </c>
      <c r="H33" s="8">
        <v>7584027</v>
      </c>
      <c r="I33" s="8">
        <v>-1961048</v>
      </c>
      <c r="J33" s="8">
        <v>6056589</v>
      </c>
      <c r="K33" s="8">
        <v>4155986</v>
      </c>
      <c r="L33" s="8">
        <v>4210364</v>
      </c>
      <c r="M33" s="8">
        <v>10321510</v>
      </c>
      <c r="N33" s="8">
        <v>18687860</v>
      </c>
      <c r="O33" s="8">
        <v>1177437</v>
      </c>
      <c r="P33" s="8">
        <v>-3545014</v>
      </c>
      <c r="Q33" s="8">
        <v>3243699</v>
      </c>
      <c r="R33" s="8">
        <v>876122</v>
      </c>
      <c r="S33" s="8">
        <v>5553408</v>
      </c>
      <c r="T33" s="8">
        <v>3803855</v>
      </c>
      <c r="U33" s="8">
        <v>7616163</v>
      </c>
      <c r="V33" s="8">
        <v>16973426</v>
      </c>
      <c r="W33" s="8">
        <v>42593997</v>
      </c>
      <c r="X33" s="8">
        <v>31466460</v>
      </c>
      <c r="Y33" s="8">
        <v>11127537</v>
      </c>
      <c r="Z33" s="2">
        <v>35.36</v>
      </c>
      <c r="AA33" s="6">
        <v>31466460</v>
      </c>
    </row>
    <row r="34" spans="1:27" ht="12.75">
      <c r="A34" s="23" t="s">
        <v>57</v>
      </c>
      <c r="B34" s="29"/>
      <c r="C34" s="6">
        <v>-14917421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563306258</v>
      </c>
      <c r="D35" s="33">
        <f>SUM(D24:D34)</f>
        <v>0</v>
      </c>
      <c r="E35" s="34">
        <f t="shared" si="1"/>
        <v>552435627</v>
      </c>
      <c r="F35" s="35">
        <f t="shared" si="1"/>
        <v>577215992</v>
      </c>
      <c r="G35" s="35">
        <f t="shared" si="1"/>
        <v>24734287</v>
      </c>
      <c r="H35" s="35">
        <f t="shared" si="1"/>
        <v>54139387</v>
      </c>
      <c r="I35" s="35">
        <f t="shared" si="1"/>
        <v>44088600</v>
      </c>
      <c r="J35" s="35">
        <f t="shared" si="1"/>
        <v>122962274</v>
      </c>
      <c r="K35" s="35">
        <f t="shared" si="1"/>
        <v>38926156</v>
      </c>
      <c r="L35" s="35">
        <f t="shared" si="1"/>
        <v>41783320</v>
      </c>
      <c r="M35" s="35">
        <f t="shared" si="1"/>
        <v>68114852</v>
      </c>
      <c r="N35" s="35">
        <f t="shared" si="1"/>
        <v>148824328</v>
      </c>
      <c r="O35" s="35">
        <f t="shared" si="1"/>
        <v>3130170</v>
      </c>
      <c r="P35" s="35">
        <f t="shared" si="1"/>
        <v>44662972</v>
      </c>
      <c r="Q35" s="35">
        <f t="shared" si="1"/>
        <v>49153424</v>
      </c>
      <c r="R35" s="35">
        <f t="shared" si="1"/>
        <v>96946566</v>
      </c>
      <c r="S35" s="35">
        <f t="shared" si="1"/>
        <v>38189770</v>
      </c>
      <c r="T35" s="35">
        <f t="shared" si="1"/>
        <v>35829607</v>
      </c>
      <c r="U35" s="35">
        <f t="shared" si="1"/>
        <v>71072212</v>
      </c>
      <c r="V35" s="35">
        <f t="shared" si="1"/>
        <v>145091589</v>
      </c>
      <c r="W35" s="35">
        <f t="shared" si="1"/>
        <v>513824757</v>
      </c>
      <c r="X35" s="35">
        <f t="shared" si="1"/>
        <v>577215992</v>
      </c>
      <c r="Y35" s="35">
        <f t="shared" si="1"/>
        <v>-63391235</v>
      </c>
      <c r="Z35" s="36">
        <f>+IF(X35&lt;&gt;0,+(Y35/X35)*100,0)</f>
        <v>-10.982238170559903</v>
      </c>
      <c r="AA35" s="33">
        <f>SUM(AA24:AA34)</f>
        <v>577215992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-61087245</v>
      </c>
      <c r="D37" s="46">
        <f>+D21-D35</f>
        <v>0</v>
      </c>
      <c r="E37" s="47">
        <f t="shared" si="2"/>
        <v>-32979750</v>
      </c>
      <c r="F37" s="48">
        <f t="shared" si="2"/>
        <v>-35297390</v>
      </c>
      <c r="G37" s="48">
        <f t="shared" si="2"/>
        <v>65798817</v>
      </c>
      <c r="H37" s="48">
        <f t="shared" si="2"/>
        <v>-21391404</v>
      </c>
      <c r="I37" s="48">
        <f t="shared" si="2"/>
        <v>-9667107</v>
      </c>
      <c r="J37" s="48">
        <f t="shared" si="2"/>
        <v>34740306</v>
      </c>
      <c r="K37" s="48">
        <f t="shared" si="2"/>
        <v>-3590289</v>
      </c>
      <c r="L37" s="48">
        <f t="shared" si="2"/>
        <v>-8736503</v>
      </c>
      <c r="M37" s="48">
        <f t="shared" si="2"/>
        <v>14134625</v>
      </c>
      <c r="N37" s="48">
        <f t="shared" si="2"/>
        <v>1807833</v>
      </c>
      <c r="O37" s="48">
        <f t="shared" si="2"/>
        <v>31253796</v>
      </c>
      <c r="P37" s="48">
        <f t="shared" si="2"/>
        <v>3944061</v>
      </c>
      <c r="Q37" s="48">
        <f t="shared" si="2"/>
        <v>14674308</v>
      </c>
      <c r="R37" s="48">
        <f t="shared" si="2"/>
        <v>49872165</v>
      </c>
      <c r="S37" s="48">
        <f t="shared" si="2"/>
        <v>5557154</v>
      </c>
      <c r="T37" s="48">
        <f t="shared" si="2"/>
        <v>-5215775</v>
      </c>
      <c r="U37" s="48">
        <f t="shared" si="2"/>
        <v>-32908989</v>
      </c>
      <c r="V37" s="48">
        <f t="shared" si="2"/>
        <v>-32567610</v>
      </c>
      <c r="W37" s="48">
        <f t="shared" si="2"/>
        <v>53852694</v>
      </c>
      <c r="X37" s="48">
        <f>IF(F21=F35,0,X21-X35)</f>
        <v>-35297390</v>
      </c>
      <c r="Y37" s="48">
        <f t="shared" si="2"/>
        <v>89150084</v>
      </c>
      <c r="Z37" s="49">
        <f>+IF(X37&lt;&gt;0,+(Y37/X37)*100,0)</f>
        <v>-252.56848735841376</v>
      </c>
      <c r="AA37" s="46">
        <f>+AA21-AA35</f>
        <v>-35297390</v>
      </c>
    </row>
    <row r="38" spans="1:27" ht="22.5" customHeight="1">
      <c r="A38" s="50" t="s">
        <v>60</v>
      </c>
      <c r="B38" s="29"/>
      <c r="C38" s="6">
        <v>45023980</v>
      </c>
      <c r="D38" s="6"/>
      <c r="E38" s="7">
        <v>35278250</v>
      </c>
      <c r="F38" s="8">
        <v>43983445</v>
      </c>
      <c r="G38" s="8"/>
      <c r="H38" s="8"/>
      <c r="I38" s="8"/>
      <c r="J38" s="8"/>
      <c r="K38" s="8"/>
      <c r="L38" s="8"/>
      <c r="M38" s="8"/>
      <c r="N38" s="8"/>
      <c r="O38" s="8"/>
      <c r="P38" s="8">
        <v>19401538</v>
      </c>
      <c r="Q38" s="8">
        <v>2940098</v>
      </c>
      <c r="R38" s="8">
        <v>22341636</v>
      </c>
      <c r="S38" s="8">
        <v>1743226</v>
      </c>
      <c r="T38" s="8">
        <v>1617727</v>
      </c>
      <c r="U38" s="8">
        <v>1964699</v>
      </c>
      <c r="V38" s="8">
        <v>5325652</v>
      </c>
      <c r="W38" s="8">
        <v>27667288</v>
      </c>
      <c r="X38" s="8">
        <v>43983445</v>
      </c>
      <c r="Y38" s="8">
        <v>-16316157</v>
      </c>
      <c r="Z38" s="2">
        <v>-37.1</v>
      </c>
      <c r="AA38" s="6">
        <v>43983445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1715427</v>
      </c>
      <c r="D40" s="51"/>
      <c r="E40" s="7"/>
      <c r="F40" s="8"/>
      <c r="G40" s="52">
        <v>244</v>
      </c>
      <c r="H40" s="52">
        <v>71</v>
      </c>
      <c r="I40" s="52">
        <v>286</v>
      </c>
      <c r="J40" s="8">
        <v>601</v>
      </c>
      <c r="K40" s="52">
        <v>143</v>
      </c>
      <c r="L40" s="52">
        <v>6327</v>
      </c>
      <c r="M40" s="8">
        <v>662</v>
      </c>
      <c r="N40" s="52">
        <v>7132</v>
      </c>
      <c r="O40" s="52">
        <v>428</v>
      </c>
      <c r="P40" s="52">
        <v>229</v>
      </c>
      <c r="Q40" s="8"/>
      <c r="R40" s="52">
        <v>657</v>
      </c>
      <c r="S40" s="52"/>
      <c r="T40" s="8"/>
      <c r="U40" s="52">
        <v>50</v>
      </c>
      <c r="V40" s="52">
        <v>50</v>
      </c>
      <c r="W40" s="52">
        <v>8440</v>
      </c>
      <c r="X40" s="8"/>
      <c r="Y40" s="52">
        <v>8440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-14347838</v>
      </c>
      <c r="D41" s="56">
        <f>SUM(D37:D40)</f>
        <v>0</v>
      </c>
      <c r="E41" s="57">
        <f t="shared" si="3"/>
        <v>2298500</v>
      </c>
      <c r="F41" s="58">
        <f t="shared" si="3"/>
        <v>8686055</v>
      </c>
      <c r="G41" s="58">
        <f t="shared" si="3"/>
        <v>65799061</v>
      </c>
      <c r="H41" s="58">
        <f t="shared" si="3"/>
        <v>-21391333</v>
      </c>
      <c r="I41" s="58">
        <f t="shared" si="3"/>
        <v>-9666821</v>
      </c>
      <c r="J41" s="58">
        <f t="shared" si="3"/>
        <v>34740907</v>
      </c>
      <c r="K41" s="58">
        <f t="shared" si="3"/>
        <v>-3590146</v>
      </c>
      <c r="L41" s="58">
        <f t="shared" si="3"/>
        <v>-8730176</v>
      </c>
      <c r="M41" s="58">
        <f t="shared" si="3"/>
        <v>14135287</v>
      </c>
      <c r="N41" s="58">
        <f t="shared" si="3"/>
        <v>1814965</v>
      </c>
      <c r="O41" s="58">
        <f t="shared" si="3"/>
        <v>31254224</v>
      </c>
      <c r="P41" s="58">
        <f t="shared" si="3"/>
        <v>23345828</v>
      </c>
      <c r="Q41" s="58">
        <f t="shared" si="3"/>
        <v>17614406</v>
      </c>
      <c r="R41" s="58">
        <f t="shared" si="3"/>
        <v>72214458</v>
      </c>
      <c r="S41" s="58">
        <f t="shared" si="3"/>
        <v>7300380</v>
      </c>
      <c r="T41" s="58">
        <f t="shared" si="3"/>
        <v>-3598048</v>
      </c>
      <c r="U41" s="58">
        <f t="shared" si="3"/>
        <v>-30944240</v>
      </c>
      <c r="V41" s="58">
        <f t="shared" si="3"/>
        <v>-27241908</v>
      </c>
      <c r="W41" s="58">
        <f t="shared" si="3"/>
        <v>81528422</v>
      </c>
      <c r="X41" s="58">
        <f t="shared" si="3"/>
        <v>8686055</v>
      </c>
      <c r="Y41" s="58">
        <f t="shared" si="3"/>
        <v>72842367</v>
      </c>
      <c r="Z41" s="59">
        <f>+IF(X41&lt;&gt;0,+(Y41/X41)*100,0)</f>
        <v>838.6127764560551</v>
      </c>
      <c r="AA41" s="56">
        <f>SUM(AA37:AA40)</f>
        <v>8686055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-14347838</v>
      </c>
      <c r="D43" s="64">
        <f>+D41-D42</f>
        <v>0</v>
      </c>
      <c r="E43" s="65">
        <f t="shared" si="4"/>
        <v>2298500</v>
      </c>
      <c r="F43" s="66">
        <f t="shared" si="4"/>
        <v>8686055</v>
      </c>
      <c r="G43" s="66">
        <f t="shared" si="4"/>
        <v>65799061</v>
      </c>
      <c r="H43" s="66">
        <f t="shared" si="4"/>
        <v>-21391333</v>
      </c>
      <c r="I43" s="66">
        <f t="shared" si="4"/>
        <v>-9666821</v>
      </c>
      <c r="J43" s="66">
        <f t="shared" si="4"/>
        <v>34740907</v>
      </c>
      <c r="K43" s="66">
        <f t="shared" si="4"/>
        <v>-3590146</v>
      </c>
      <c r="L43" s="66">
        <f t="shared" si="4"/>
        <v>-8730176</v>
      </c>
      <c r="M43" s="66">
        <f t="shared" si="4"/>
        <v>14135287</v>
      </c>
      <c r="N43" s="66">
        <f t="shared" si="4"/>
        <v>1814965</v>
      </c>
      <c r="O43" s="66">
        <f t="shared" si="4"/>
        <v>31254224</v>
      </c>
      <c r="P43" s="66">
        <f t="shared" si="4"/>
        <v>23345828</v>
      </c>
      <c r="Q43" s="66">
        <f t="shared" si="4"/>
        <v>17614406</v>
      </c>
      <c r="R43" s="66">
        <f t="shared" si="4"/>
        <v>72214458</v>
      </c>
      <c r="S43" s="66">
        <f t="shared" si="4"/>
        <v>7300380</v>
      </c>
      <c r="T43" s="66">
        <f t="shared" si="4"/>
        <v>-3598048</v>
      </c>
      <c r="U43" s="66">
        <f t="shared" si="4"/>
        <v>-30944240</v>
      </c>
      <c r="V43" s="66">
        <f t="shared" si="4"/>
        <v>-27241908</v>
      </c>
      <c r="W43" s="66">
        <f t="shared" si="4"/>
        <v>81528422</v>
      </c>
      <c r="X43" s="66">
        <f t="shared" si="4"/>
        <v>8686055</v>
      </c>
      <c r="Y43" s="66">
        <f t="shared" si="4"/>
        <v>72842367</v>
      </c>
      <c r="Z43" s="67">
        <f>+IF(X43&lt;&gt;0,+(Y43/X43)*100,0)</f>
        <v>838.6127764560551</v>
      </c>
      <c r="AA43" s="64">
        <f>+AA41-AA42</f>
        <v>8686055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-14347838</v>
      </c>
      <c r="D45" s="56">
        <f>SUM(D43:D44)</f>
        <v>0</v>
      </c>
      <c r="E45" s="57">
        <f t="shared" si="5"/>
        <v>2298500</v>
      </c>
      <c r="F45" s="58">
        <f t="shared" si="5"/>
        <v>8686055</v>
      </c>
      <c r="G45" s="58">
        <f t="shared" si="5"/>
        <v>65799061</v>
      </c>
      <c r="H45" s="58">
        <f t="shared" si="5"/>
        <v>-21391333</v>
      </c>
      <c r="I45" s="58">
        <f t="shared" si="5"/>
        <v>-9666821</v>
      </c>
      <c r="J45" s="58">
        <f t="shared" si="5"/>
        <v>34740907</v>
      </c>
      <c r="K45" s="58">
        <f t="shared" si="5"/>
        <v>-3590146</v>
      </c>
      <c r="L45" s="58">
        <f t="shared" si="5"/>
        <v>-8730176</v>
      </c>
      <c r="M45" s="58">
        <f t="shared" si="5"/>
        <v>14135287</v>
      </c>
      <c r="N45" s="58">
        <f t="shared" si="5"/>
        <v>1814965</v>
      </c>
      <c r="O45" s="58">
        <f t="shared" si="5"/>
        <v>31254224</v>
      </c>
      <c r="P45" s="58">
        <f t="shared" si="5"/>
        <v>23345828</v>
      </c>
      <c r="Q45" s="58">
        <f t="shared" si="5"/>
        <v>17614406</v>
      </c>
      <c r="R45" s="58">
        <f t="shared" si="5"/>
        <v>72214458</v>
      </c>
      <c r="S45" s="58">
        <f t="shared" si="5"/>
        <v>7300380</v>
      </c>
      <c r="T45" s="58">
        <f t="shared" si="5"/>
        <v>-3598048</v>
      </c>
      <c r="U45" s="58">
        <f t="shared" si="5"/>
        <v>-30944240</v>
      </c>
      <c r="V45" s="58">
        <f t="shared" si="5"/>
        <v>-27241908</v>
      </c>
      <c r="W45" s="58">
        <f t="shared" si="5"/>
        <v>81528422</v>
      </c>
      <c r="X45" s="58">
        <f t="shared" si="5"/>
        <v>8686055</v>
      </c>
      <c r="Y45" s="58">
        <f t="shared" si="5"/>
        <v>72842367</v>
      </c>
      <c r="Z45" s="59">
        <f>+IF(X45&lt;&gt;0,+(Y45/X45)*100,0)</f>
        <v>838.6127764560551</v>
      </c>
      <c r="AA45" s="56">
        <f>SUM(AA43:AA44)</f>
        <v>8686055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-14347838</v>
      </c>
      <c r="D47" s="71">
        <f>SUM(D45:D46)</f>
        <v>0</v>
      </c>
      <c r="E47" s="72">
        <f t="shared" si="6"/>
        <v>2298500</v>
      </c>
      <c r="F47" s="73">
        <f t="shared" si="6"/>
        <v>8686055</v>
      </c>
      <c r="G47" s="73">
        <f t="shared" si="6"/>
        <v>65799061</v>
      </c>
      <c r="H47" s="74">
        <f t="shared" si="6"/>
        <v>-21391333</v>
      </c>
      <c r="I47" s="74">
        <f t="shared" si="6"/>
        <v>-9666821</v>
      </c>
      <c r="J47" s="74">
        <f t="shared" si="6"/>
        <v>34740907</v>
      </c>
      <c r="K47" s="74">
        <f t="shared" si="6"/>
        <v>-3590146</v>
      </c>
      <c r="L47" s="74">
        <f t="shared" si="6"/>
        <v>-8730176</v>
      </c>
      <c r="M47" s="73">
        <f t="shared" si="6"/>
        <v>14135287</v>
      </c>
      <c r="N47" s="73">
        <f t="shared" si="6"/>
        <v>1814965</v>
      </c>
      <c r="O47" s="74">
        <f t="shared" si="6"/>
        <v>31254224</v>
      </c>
      <c r="P47" s="74">
        <f t="shared" si="6"/>
        <v>23345828</v>
      </c>
      <c r="Q47" s="74">
        <f t="shared" si="6"/>
        <v>17614406</v>
      </c>
      <c r="R47" s="74">
        <f t="shared" si="6"/>
        <v>72214458</v>
      </c>
      <c r="S47" s="74">
        <f t="shared" si="6"/>
        <v>7300380</v>
      </c>
      <c r="T47" s="73">
        <f t="shared" si="6"/>
        <v>-3598048</v>
      </c>
      <c r="U47" s="73">
        <f t="shared" si="6"/>
        <v>-30944240</v>
      </c>
      <c r="V47" s="74">
        <f t="shared" si="6"/>
        <v>-27241908</v>
      </c>
      <c r="W47" s="74">
        <f t="shared" si="6"/>
        <v>81528422</v>
      </c>
      <c r="X47" s="74">
        <f t="shared" si="6"/>
        <v>8686055</v>
      </c>
      <c r="Y47" s="74">
        <f t="shared" si="6"/>
        <v>72842367</v>
      </c>
      <c r="Z47" s="75">
        <f>+IF(X47&lt;&gt;0,+(Y47/X47)*100,0)</f>
        <v>838.6127764560551</v>
      </c>
      <c r="AA47" s="76">
        <f>SUM(AA45:AA46)</f>
        <v>8686055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22122675</v>
      </c>
      <c r="D5" s="6"/>
      <c r="E5" s="7">
        <v>25536880</v>
      </c>
      <c r="F5" s="8">
        <v>25536880</v>
      </c>
      <c r="G5" s="8">
        <v>12878588</v>
      </c>
      <c r="H5" s="8">
        <v>1108496</v>
      </c>
      <c r="I5" s="8">
        <v>1109913</v>
      </c>
      <c r="J5" s="8">
        <v>15096997</v>
      </c>
      <c r="K5" s="8">
        <v>1141372</v>
      </c>
      <c r="L5" s="8">
        <v>1091634</v>
      </c>
      <c r="M5" s="8">
        <v>1091634</v>
      </c>
      <c r="N5" s="8">
        <v>3324640</v>
      </c>
      <c r="O5" s="8">
        <v>1091634</v>
      </c>
      <c r="P5" s="8">
        <v>1091636</v>
      </c>
      <c r="Q5" s="8">
        <v>1091636</v>
      </c>
      <c r="R5" s="8">
        <v>3274906</v>
      </c>
      <c r="S5" s="8">
        <v>1091636</v>
      </c>
      <c r="T5" s="8">
        <v>1091636</v>
      </c>
      <c r="U5" s="8">
        <v>968909</v>
      </c>
      <c r="V5" s="8">
        <v>3152181</v>
      </c>
      <c r="W5" s="8">
        <v>24848724</v>
      </c>
      <c r="X5" s="8">
        <v>25536880</v>
      </c>
      <c r="Y5" s="8">
        <v>-688156</v>
      </c>
      <c r="Z5" s="2">
        <v>-2.69</v>
      </c>
      <c r="AA5" s="6">
        <v>25536880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1881275</v>
      </c>
      <c r="D9" s="6"/>
      <c r="E9" s="7">
        <v>2123415</v>
      </c>
      <c r="F9" s="8">
        <v>1760000</v>
      </c>
      <c r="G9" s="8">
        <v>146627</v>
      </c>
      <c r="H9" s="8">
        <v>146508</v>
      </c>
      <c r="I9" s="8">
        <v>146746</v>
      </c>
      <c r="J9" s="8">
        <v>439881</v>
      </c>
      <c r="K9" s="8">
        <v>146746</v>
      </c>
      <c r="L9" s="8">
        <v>146746</v>
      </c>
      <c r="M9" s="8">
        <v>146746</v>
      </c>
      <c r="N9" s="8">
        <v>440238</v>
      </c>
      <c r="O9" s="8">
        <v>146746</v>
      </c>
      <c r="P9" s="8">
        <v>146746</v>
      </c>
      <c r="Q9" s="8">
        <v>146865</v>
      </c>
      <c r="R9" s="8">
        <v>440357</v>
      </c>
      <c r="S9" s="8">
        <v>146865</v>
      </c>
      <c r="T9" s="8">
        <v>150984</v>
      </c>
      <c r="U9" s="8">
        <v>150984</v>
      </c>
      <c r="V9" s="8">
        <v>448833</v>
      </c>
      <c r="W9" s="8">
        <v>1769309</v>
      </c>
      <c r="X9" s="8">
        <v>1760000</v>
      </c>
      <c r="Y9" s="8">
        <v>9309</v>
      </c>
      <c r="Z9" s="2">
        <v>0.53</v>
      </c>
      <c r="AA9" s="6">
        <v>1760000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196423</v>
      </c>
      <c r="D11" s="6"/>
      <c r="E11" s="7">
        <v>277437</v>
      </c>
      <c r="F11" s="8">
        <v>279571</v>
      </c>
      <c r="G11" s="8">
        <v>14604</v>
      </c>
      <c r="H11" s="8">
        <v>16536</v>
      </c>
      <c r="I11" s="8">
        <v>19688</v>
      </c>
      <c r="J11" s="8">
        <v>50828</v>
      </c>
      <c r="K11" s="8">
        <v>18287</v>
      </c>
      <c r="L11" s="8">
        <v>27226</v>
      </c>
      <c r="M11" s="8">
        <v>20878</v>
      </c>
      <c r="N11" s="8">
        <v>66391</v>
      </c>
      <c r="O11" s="8">
        <v>27336</v>
      </c>
      <c r="P11" s="8">
        <v>20621</v>
      </c>
      <c r="Q11" s="8">
        <v>21356</v>
      </c>
      <c r="R11" s="8">
        <v>69313</v>
      </c>
      <c r="S11" s="8">
        <v>8591</v>
      </c>
      <c r="T11" s="8">
        <v>8591</v>
      </c>
      <c r="U11" s="8">
        <v>8661</v>
      </c>
      <c r="V11" s="8">
        <v>25843</v>
      </c>
      <c r="W11" s="8">
        <v>212375</v>
      </c>
      <c r="X11" s="8">
        <v>279571</v>
      </c>
      <c r="Y11" s="8">
        <v>-67196</v>
      </c>
      <c r="Z11" s="2">
        <v>-24.04</v>
      </c>
      <c r="AA11" s="6">
        <v>279571</v>
      </c>
    </row>
    <row r="12" spans="1:27" ht="12.75">
      <c r="A12" s="25" t="s">
        <v>37</v>
      </c>
      <c r="B12" s="29"/>
      <c r="C12" s="6">
        <v>1580450</v>
      </c>
      <c r="D12" s="6"/>
      <c r="E12" s="7">
        <v>2041230</v>
      </c>
      <c r="F12" s="8">
        <v>2041230</v>
      </c>
      <c r="G12" s="8">
        <v>95624</v>
      </c>
      <c r="H12" s="8">
        <v>189804</v>
      </c>
      <c r="I12" s="8">
        <v>167984</v>
      </c>
      <c r="J12" s="8">
        <v>453412</v>
      </c>
      <c r="K12" s="8">
        <v>113998</v>
      </c>
      <c r="L12" s="8">
        <v>73681</v>
      </c>
      <c r="M12" s="8">
        <v>93095</v>
      </c>
      <c r="N12" s="8">
        <v>280774</v>
      </c>
      <c r="O12" s="8">
        <v>189599</v>
      </c>
      <c r="P12" s="8">
        <v>123503</v>
      </c>
      <c r="Q12" s="8">
        <v>77745</v>
      </c>
      <c r="R12" s="8">
        <v>390847</v>
      </c>
      <c r="S12" s="8">
        <v>106664</v>
      </c>
      <c r="T12" s="8">
        <v>77213</v>
      </c>
      <c r="U12" s="8">
        <v>39847</v>
      </c>
      <c r="V12" s="8">
        <v>223724</v>
      </c>
      <c r="W12" s="8">
        <v>1348757</v>
      </c>
      <c r="X12" s="8">
        <v>2041230</v>
      </c>
      <c r="Y12" s="8">
        <v>-692473</v>
      </c>
      <c r="Z12" s="2">
        <v>-33.92</v>
      </c>
      <c r="AA12" s="6">
        <v>2041230</v>
      </c>
    </row>
    <row r="13" spans="1:27" ht="12.75">
      <c r="A13" s="23" t="s">
        <v>38</v>
      </c>
      <c r="B13" s="29"/>
      <c r="C13" s="6">
        <v>3518896</v>
      </c>
      <c r="D13" s="6"/>
      <c r="E13" s="7">
        <v>2735200</v>
      </c>
      <c r="F13" s="8">
        <v>2735200</v>
      </c>
      <c r="G13" s="8">
        <v>311044</v>
      </c>
      <c r="H13" s="8">
        <v>228639</v>
      </c>
      <c r="I13" s="8">
        <v>583063</v>
      </c>
      <c r="J13" s="8">
        <v>1122746</v>
      </c>
      <c r="K13" s="8">
        <v>376691</v>
      </c>
      <c r="L13" s="8">
        <v>336613</v>
      </c>
      <c r="M13" s="8">
        <v>475216</v>
      </c>
      <c r="N13" s="8">
        <v>1188520</v>
      </c>
      <c r="O13" s="8">
        <v>476693</v>
      </c>
      <c r="P13" s="8">
        <v>474519</v>
      </c>
      <c r="Q13" s="8">
        <v>315077</v>
      </c>
      <c r="R13" s="8">
        <v>1266289</v>
      </c>
      <c r="S13" s="8">
        <v>468006</v>
      </c>
      <c r="T13" s="8">
        <v>324343</v>
      </c>
      <c r="U13" s="8">
        <v>323147</v>
      </c>
      <c r="V13" s="8">
        <v>1115496</v>
      </c>
      <c r="W13" s="8">
        <v>4693051</v>
      </c>
      <c r="X13" s="8">
        <v>2735200</v>
      </c>
      <c r="Y13" s="8">
        <v>1957851</v>
      </c>
      <c r="Z13" s="2">
        <v>71.58</v>
      </c>
      <c r="AA13" s="6">
        <v>2735200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434529</v>
      </c>
      <c r="D15" s="6"/>
      <c r="E15" s="7">
        <v>340798</v>
      </c>
      <c r="F15" s="8">
        <v>345798</v>
      </c>
      <c r="G15" s="8">
        <v>39887</v>
      </c>
      <c r="H15" s="8">
        <v>22900</v>
      </c>
      <c r="I15" s="8">
        <v>2022</v>
      </c>
      <c r="J15" s="8">
        <v>64809</v>
      </c>
      <c r="K15" s="8">
        <v>74036</v>
      </c>
      <c r="L15" s="8">
        <v>36713</v>
      </c>
      <c r="M15" s="8"/>
      <c r="N15" s="8">
        <v>110749</v>
      </c>
      <c r="O15" s="8">
        <v>10575</v>
      </c>
      <c r="P15" s="8">
        <v>57300</v>
      </c>
      <c r="Q15" s="8">
        <v>7100</v>
      </c>
      <c r="R15" s="8">
        <v>74975</v>
      </c>
      <c r="S15" s="8"/>
      <c r="T15" s="8">
        <v>5500</v>
      </c>
      <c r="U15" s="8">
        <v>17100</v>
      </c>
      <c r="V15" s="8">
        <v>22600</v>
      </c>
      <c r="W15" s="8">
        <v>273133</v>
      </c>
      <c r="X15" s="8">
        <v>345798</v>
      </c>
      <c r="Y15" s="8">
        <v>-72665</v>
      </c>
      <c r="Z15" s="2">
        <v>-21.01</v>
      </c>
      <c r="AA15" s="6">
        <v>345798</v>
      </c>
    </row>
    <row r="16" spans="1:27" ht="12.75">
      <c r="A16" s="23" t="s">
        <v>41</v>
      </c>
      <c r="B16" s="29"/>
      <c r="C16" s="6">
        <v>926328</v>
      </c>
      <c r="D16" s="6"/>
      <c r="E16" s="7">
        <v>946605</v>
      </c>
      <c r="F16" s="8">
        <v>944605</v>
      </c>
      <c r="G16" s="8">
        <v>86182</v>
      </c>
      <c r="H16" s="8">
        <v>68867</v>
      </c>
      <c r="I16" s="8">
        <v>79950</v>
      </c>
      <c r="J16" s="8">
        <v>234999</v>
      </c>
      <c r="K16" s="8">
        <v>90490</v>
      </c>
      <c r="L16" s="8">
        <v>84472</v>
      </c>
      <c r="M16" s="8">
        <v>84740</v>
      </c>
      <c r="N16" s="8">
        <v>259702</v>
      </c>
      <c r="O16" s="8">
        <v>10854</v>
      </c>
      <c r="P16" s="8">
        <v>31671</v>
      </c>
      <c r="Q16" s="8">
        <v>70366</v>
      </c>
      <c r="R16" s="8">
        <v>112891</v>
      </c>
      <c r="S16" s="8"/>
      <c r="T16" s="8">
        <v>3810</v>
      </c>
      <c r="U16" s="8">
        <v>930</v>
      </c>
      <c r="V16" s="8">
        <v>4740</v>
      </c>
      <c r="W16" s="8">
        <v>612332</v>
      </c>
      <c r="X16" s="8">
        <v>944605</v>
      </c>
      <c r="Y16" s="8">
        <v>-332273</v>
      </c>
      <c r="Z16" s="2">
        <v>-35.18</v>
      </c>
      <c r="AA16" s="6">
        <v>944605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141954415</v>
      </c>
      <c r="D18" s="6"/>
      <c r="E18" s="7">
        <v>163378064</v>
      </c>
      <c r="F18" s="8">
        <v>161370000</v>
      </c>
      <c r="G18" s="8">
        <v>64746495</v>
      </c>
      <c r="H18" s="8">
        <v>380649</v>
      </c>
      <c r="I18" s="8">
        <v>691764</v>
      </c>
      <c r="J18" s="8">
        <v>65818908</v>
      </c>
      <c r="K18" s="8">
        <v>1130206</v>
      </c>
      <c r="L18" s="8">
        <v>1973775</v>
      </c>
      <c r="M18" s="8">
        <v>52254037</v>
      </c>
      <c r="N18" s="8">
        <v>55358018</v>
      </c>
      <c r="O18" s="8">
        <v>413855</v>
      </c>
      <c r="P18" s="8">
        <v>773695</v>
      </c>
      <c r="Q18" s="8">
        <v>38925376</v>
      </c>
      <c r="R18" s="8">
        <v>40112926</v>
      </c>
      <c r="S18" s="8">
        <v>299376</v>
      </c>
      <c r="T18" s="8">
        <v>735280</v>
      </c>
      <c r="U18" s="8">
        <v>464518</v>
      </c>
      <c r="V18" s="8">
        <v>1499174</v>
      </c>
      <c r="W18" s="8">
        <v>162789026</v>
      </c>
      <c r="X18" s="8">
        <v>161370000</v>
      </c>
      <c r="Y18" s="8">
        <v>1419026</v>
      </c>
      <c r="Z18" s="2">
        <v>0.88</v>
      </c>
      <c r="AA18" s="6">
        <v>161370000</v>
      </c>
    </row>
    <row r="19" spans="1:27" ht="12.75">
      <c r="A19" s="23" t="s">
        <v>44</v>
      </c>
      <c r="B19" s="29"/>
      <c r="C19" s="6">
        <v>186228</v>
      </c>
      <c r="D19" s="6"/>
      <c r="E19" s="7">
        <v>550618</v>
      </c>
      <c r="F19" s="26">
        <v>1152680</v>
      </c>
      <c r="G19" s="26">
        <v>111945</v>
      </c>
      <c r="H19" s="26">
        <v>126475</v>
      </c>
      <c r="I19" s="26">
        <v>67654</v>
      </c>
      <c r="J19" s="26">
        <v>306074</v>
      </c>
      <c r="K19" s="26">
        <v>1295</v>
      </c>
      <c r="L19" s="26">
        <v>2212</v>
      </c>
      <c r="M19" s="26">
        <v>22956</v>
      </c>
      <c r="N19" s="26">
        <v>26463</v>
      </c>
      <c r="O19" s="26">
        <v>11827</v>
      </c>
      <c r="P19" s="26">
        <v>12891</v>
      </c>
      <c r="Q19" s="26">
        <v>65</v>
      </c>
      <c r="R19" s="26">
        <v>24783</v>
      </c>
      <c r="S19" s="26"/>
      <c r="T19" s="26">
        <v>-123530</v>
      </c>
      <c r="U19" s="26">
        <v>2500</v>
      </c>
      <c r="V19" s="26">
        <v>-121030</v>
      </c>
      <c r="W19" s="26">
        <v>236290</v>
      </c>
      <c r="X19" s="26">
        <v>1152680</v>
      </c>
      <c r="Y19" s="26">
        <v>-916390</v>
      </c>
      <c r="Z19" s="27">
        <v>-79.5</v>
      </c>
      <c r="AA19" s="28">
        <v>1152680</v>
      </c>
    </row>
    <row r="20" spans="1:27" ht="12.75">
      <c r="A20" s="23" t="s">
        <v>45</v>
      </c>
      <c r="B20" s="29"/>
      <c r="C20" s="6">
        <v>-24174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172777045</v>
      </c>
      <c r="D21" s="33">
        <f t="shared" si="0"/>
        <v>0</v>
      </c>
      <c r="E21" s="34">
        <f t="shared" si="0"/>
        <v>197930247</v>
      </c>
      <c r="F21" s="35">
        <f t="shared" si="0"/>
        <v>196165964</v>
      </c>
      <c r="G21" s="35">
        <f t="shared" si="0"/>
        <v>78430996</v>
      </c>
      <c r="H21" s="35">
        <f t="shared" si="0"/>
        <v>2288874</v>
      </c>
      <c r="I21" s="35">
        <f t="shared" si="0"/>
        <v>2868784</v>
      </c>
      <c r="J21" s="35">
        <f t="shared" si="0"/>
        <v>83588654</v>
      </c>
      <c r="K21" s="35">
        <f t="shared" si="0"/>
        <v>3093121</v>
      </c>
      <c r="L21" s="35">
        <f t="shared" si="0"/>
        <v>3773072</v>
      </c>
      <c r="M21" s="35">
        <f t="shared" si="0"/>
        <v>54189302</v>
      </c>
      <c r="N21" s="35">
        <f t="shared" si="0"/>
        <v>61055495</v>
      </c>
      <c r="O21" s="35">
        <f t="shared" si="0"/>
        <v>2379119</v>
      </c>
      <c r="P21" s="35">
        <f t="shared" si="0"/>
        <v>2732582</v>
      </c>
      <c r="Q21" s="35">
        <f t="shared" si="0"/>
        <v>40655586</v>
      </c>
      <c r="R21" s="35">
        <f t="shared" si="0"/>
        <v>45767287</v>
      </c>
      <c r="S21" s="35">
        <f t="shared" si="0"/>
        <v>2121138</v>
      </c>
      <c r="T21" s="35">
        <f t="shared" si="0"/>
        <v>2273827</v>
      </c>
      <c r="U21" s="35">
        <f t="shared" si="0"/>
        <v>1976596</v>
      </c>
      <c r="V21" s="35">
        <f t="shared" si="0"/>
        <v>6371561</v>
      </c>
      <c r="W21" s="35">
        <f t="shared" si="0"/>
        <v>196782997</v>
      </c>
      <c r="X21" s="35">
        <f t="shared" si="0"/>
        <v>196165964</v>
      </c>
      <c r="Y21" s="35">
        <f t="shared" si="0"/>
        <v>617033</v>
      </c>
      <c r="Z21" s="36">
        <f>+IF(X21&lt;&gt;0,+(Y21/X21)*100,0)</f>
        <v>0.3145464113234241</v>
      </c>
      <c r="AA21" s="33">
        <f>SUM(AA5:AA20)</f>
        <v>196165964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94749589</v>
      </c>
      <c r="D24" s="6"/>
      <c r="E24" s="7">
        <v>89490742</v>
      </c>
      <c r="F24" s="8">
        <v>90309233</v>
      </c>
      <c r="G24" s="8">
        <v>7547822</v>
      </c>
      <c r="H24" s="8">
        <v>7457750</v>
      </c>
      <c r="I24" s="8">
        <v>7489327</v>
      </c>
      <c r="J24" s="8">
        <v>22494899</v>
      </c>
      <c r="K24" s="8">
        <v>7886991</v>
      </c>
      <c r="L24" s="8">
        <v>12556884</v>
      </c>
      <c r="M24" s="8">
        <v>8165363</v>
      </c>
      <c r="N24" s="8">
        <v>28609238</v>
      </c>
      <c r="O24" s="8">
        <v>7761875</v>
      </c>
      <c r="P24" s="8">
        <v>8024804</v>
      </c>
      <c r="Q24" s="8">
        <v>8012466</v>
      </c>
      <c r="R24" s="8">
        <v>23799145</v>
      </c>
      <c r="S24" s="8">
        <v>7579089</v>
      </c>
      <c r="T24" s="8">
        <v>7609303</v>
      </c>
      <c r="U24" s="8">
        <v>7816754</v>
      </c>
      <c r="V24" s="8">
        <v>23005146</v>
      </c>
      <c r="W24" s="8">
        <v>97908428</v>
      </c>
      <c r="X24" s="8">
        <v>90309233</v>
      </c>
      <c r="Y24" s="8">
        <v>7599195</v>
      </c>
      <c r="Z24" s="2">
        <v>8.41</v>
      </c>
      <c r="AA24" s="6">
        <v>90309233</v>
      </c>
    </row>
    <row r="25" spans="1:27" ht="12.75">
      <c r="A25" s="25" t="s">
        <v>49</v>
      </c>
      <c r="B25" s="24"/>
      <c r="C25" s="6">
        <v>13531680</v>
      </c>
      <c r="D25" s="6"/>
      <c r="E25" s="7">
        <v>15486957</v>
      </c>
      <c r="F25" s="8">
        <v>15486957</v>
      </c>
      <c r="G25" s="8">
        <v>1179940</v>
      </c>
      <c r="H25" s="8">
        <v>1140838</v>
      </c>
      <c r="I25" s="8">
        <v>1140286</v>
      </c>
      <c r="J25" s="8">
        <v>3461064</v>
      </c>
      <c r="K25" s="8">
        <v>1153068</v>
      </c>
      <c r="L25" s="8">
        <v>1143286</v>
      </c>
      <c r="M25" s="8">
        <v>1188272</v>
      </c>
      <c r="N25" s="8">
        <v>3484626</v>
      </c>
      <c r="O25" s="8">
        <v>1141418</v>
      </c>
      <c r="P25" s="8">
        <v>1153169</v>
      </c>
      <c r="Q25" s="8">
        <v>1149760</v>
      </c>
      <c r="R25" s="8">
        <v>3444347</v>
      </c>
      <c r="S25" s="8">
        <v>1141418</v>
      </c>
      <c r="T25" s="8">
        <v>1546564</v>
      </c>
      <c r="U25" s="8">
        <v>1172627</v>
      </c>
      <c r="V25" s="8">
        <v>3860609</v>
      </c>
      <c r="W25" s="8">
        <v>14250646</v>
      </c>
      <c r="X25" s="8">
        <v>15486957</v>
      </c>
      <c r="Y25" s="8">
        <v>-1236311</v>
      </c>
      <c r="Z25" s="2">
        <v>-7.98</v>
      </c>
      <c r="AA25" s="6">
        <v>15486957</v>
      </c>
    </row>
    <row r="26" spans="1:27" ht="12.75">
      <c r="A26" s="25" t="s">
        <v>50</v>
      </c>
      <c r="B26" s="24"/>
      <c r="C26" s="6">
        <v>-9239328</v>
      </c>
      <c r="D26" s="6"/>
      <c r="E26" s="7"/>
      <c r="F26" s="8">
        <v>800000</v>
      </c>
      <c r="G26" s="8">
        <v>207684</v>
      </c>
      <c r="H26" s="8"/>
      <c r="I26" s="8">
        <v>25316</v>
      </c>
      <c r="J26" s="8">
        <v>233000</v>
      </c>
      <c r="K26" s="8"/>
      <c r="L26" s="8"/>
      <c r="M26" s="8">
        <v>3328</v>
      </c>
      <c r="N26" s="8">
        <v>3328</v>
      </c>
      <c r="O26" s="8">
        <v>723758</v>
      </c>
      <c r="P26" s="8"/>
      <c r="Q26" s="8"/>
      <c r="R26" s="8">
        <v>723758</v>
      </c>
      <c r="S26" s="8"/>
      <c r="T26" s="8"/>
      <c r="U26" s="8">
        <v>12016</v>
      </c>
      <c r="V26" s="8">
        <v>12016</v>
      </c>
      <c r="W26" s="8">
        <v>972102</v>
      </c>
      <c r="X26" s="8">
        <v>800000</v>
      </c>
      <c r="Y26" s="8">
        <v>172102</v>
      </c>
      <c r="Z26" s="2">
        <v>21.51</v>
      </c>
      <c r="AA26" s="6">
        <v>800000</v>
      </c>
    </row>
    <row r="27" spans="1:27" ht="12.75">
      <c r="A27" s="25" t="s">
        <v>51</v>
      </c>
      <c r="B27" s="24"/>
      <c r="C27" s="6">
        <v>19522791</v>
      </c>
      <c r="D27" s="6"/>
      <c r="E27" s="7">
        <v>9678883</v>
      </c>
      <c r="F27" s="8">
        <v>9598883</v>
      </c>
      <c r="G27" s="8"/>
      <c r="H27" s="8">
        <v>2042786</v>
      </c>
      <c r="I27" s="8">
        <v>3542823</v>
      </c>
      <c r="J27" s="8">
        <v>5585609</v>
      </c>
      <c r="K27" s="8"/>
      <c r="L27" s="8"/>
      <c r="M27" s="8">
        <v>1704029</v>
      </c>
      <c r="N27" s="8">
        <v>1704029</v>
      </c>
      <c r="O27" s="8">
        <v>1502212</v>
      </c>
      <c r="P27" s="8">
        <v>1690332</v>
      </c>
      <c r="Q27" s="8">
        <v>1687549</v>
      </c>
      <c r="R27" s="8">
        <v>4880093</v>
      </c>
      <c r="S27" s="8">
        <v>1706706</v>
      </c>
      <c r="T27" s="8">
        <v>1680880</v>
      </c>
      <c r="U27" s="8">
        <v>1676382</v>
      </c>
      <c r="V27" s="8">
        <v>5063968</v>
      </c>
      <c r="W27" s="8">
        <v>17233699</v>
      </c>
      <c r="X27" s="8">
        <v>9598883</v>
      </c>
      <c r="Y27" s="8">
        <v>7634816</v>
      </c>
      <c r="Z27" s="2">
        <v>79.54</v>
      </c>
      <c r="AA27" s="6">
        <v>9598883</v>
      </c>
    </row>
    <row r="28" spans="1:27" ht="12.75">
      <c r="A28" s="25" t="s">
        <v>52</v>
      </c>
      <c r="B28" s="24"/>
      <c r="C28" s="6">
        <v>412509</v>
      </c>
      <c r="D28" s="6"/>
      <c r="E28" s="7">
        <v>500000</v>
      </c>
      <c r="F28" s="8">
        <v>300000</v>
      </c>
      <c r="G28" s="8">
        <v>43</v>
      </c>
      <c r="H28" s="8">
        <v>8746</v>
      </c>
      <c r="I28" s="8">
        <v>1</v>
      </c>
      <c r="J28" s="8">
        <v>8790</v>
      </c>
      <c r="K28" s="8">
        <v>310</v>
      </c>
      <c r="L28" s="8">
        <v>2491</v>
      </c>
      <c r="M28" s="8">
        <v>549</v>
      </c>
      <c r="N28" s="8">
        <v>3350</v>
      </c>
      <c r="O28" s="8">
        <v>24112</v>
      </c>
      <c r="P28" s="8">
        <v>1125</v>
      </c>
      <c r="Q28" s="8">
        <v>207</v>
      </c>
      <c r="R28" s="8">
        <v>25444</v>
      </c>
      <c r="S28" s="8"/>
      <c r="T28" s="8">
        <v>489</v>
      </c>
      <c r="U28" s="8">
        <v>1534</v>
      </c>
      <c r="V28" s="8">
        <v>2023</v>
      </c>
      <c r="W28" s="8">
        <v>39607</v>
      </c>
      <c r="X28" s="8">
        <v>300000</v>
      </c>
      <c r="Y28" s="8">
        <v>-260393</v>
      </c>
      <c r="Z28" s="2">
        <v>-86.8</v>
      </c>
      <c r="AA28" s="6">
        <v>300000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1346205</v>
      </c>
      <c r="D30" s="6"/>
      <c r="E30" s="7">
        <v>1385000</v>
      </c>
      <c r="F30" s="8">
        <v>1902000</v>
      </c>
      <c r="G30" s="8">
        <v>192483</v>
      </c>
      <c r="H30" s="8">
        <v>127692</v>
      </c>
      <c r="I30" s="8">
        <v>305056</v>
      </c>
      <c r="J30" s="8">
        <v>625231</v>
      </c>
      <c r="K30" s="8">
        <v>95881</v>
      </c>
      <c r="L30" s="8">
        <v>188131</v>
      </c>
      <c r="M30" s="8">
        <v>274258</v>
      </c>
      <c r="N30" s="8">
        <v>558270</v>
      </c>
      <c r="O30" s="8">
        <v>261320</v>
      </c>
      <c r="P30" s="8">
        <v>222747</v>
      </c>
      <c r="Q30" s="8">
        <v>211230</v>
      </c>
      <c r="R30" s="8">
        <v>695297</v>
      </c>
      <c r="S30" s="8">
        <v>97750</v>
      </c>
      <c r="T30" s="8">
        <v>384520</v>
      </c>
      <c r="U30" s="8">
        <v>184500</v>
      </c>
      <c r="V30" s="8">
        <v>666770</v>
      </c>
      <c r="W30" s="8">
        <v>2545568</v>
      </c>
      <c r="X30" s="8">
        <v>1902000</v>
      </c>
      <c r="Y30" s="8">
        <v>643568</v>
      </c>
      <c r="Z30" s="2">
        <v>33.84</v>
      </c>
      <c r="AA30" s="6">
        <v>1902000</v>
      </c>
    </row>
    <row r="31" spans="1:27" ht="12.75">
      <c r="A31" s="25" t="s">
        <v>55</v>
      </c>
      <c r="B31" s="24"/>
      <c r="C31" s="6">
        <v>35168496</v>
      </c>
      <c r="D31" s="6"/>
      <c r="E31" s="7">
        <v>26679664</v>
      </c>
      <c r="F31" s="8">
        <v>32886494</v>
      </c>
      <c r="G31" s="8">
        <v>2657373</v>
      </c>
      <c r="H31" s="8">
        <v>2303837</v>
      </c>
      <c r="I31" s="8">
        <v>3471601</v>
      </c>
      <c r="J31" s="8">
        <v>8432811</v>
      </c>
      <c r="K31" s="8">
        <v>4191912</v>
      </c>
      <c r="L31" s="8">
        <v>3574057</v>
      </c>
      <c r="M31" s="8">
        <v>6609989</v>
      </c>
      <c r="N31" s="8">
        <v>14375958</v>
      </c>
      <c r="O31" s="8">
        <v>2940059</v>
      </c>
      <c r="P31" s="8">
        <v>2615474</v>
      </c>
      <c r="Q31" s="8">
        <v>5032045</v>
      </c>
      <c r="R31" s="8">
        <v>10587578</v>
      </c>
      <c r="S31" s="8">
        <v>927944</v>
      </c>
      <c r="T31" s="8">
        <v>1545687</v>
      </c>
      <c r="U31" s="8">
        <v>5167869</v>
      </c>
      <c r="V31" s="8">
        <v>7641500</v>
      </c>
      <c r="W31" s="8">
        <v>41037847</v>
      </c>
      <c r="X31" s="8">
        <v>32886494</v>
      </c>
      <c r="Y31" s="8">
        <v>8151353</v>
      </c>
      <c r="Z31" s="2">
        <v>24.79</v>
      </c>
      <c r="AA31" s="6">
        <v>32886494</v>
      </c>
    </row>
    <row r="32" spans="1:27" ht="12.75">
      <c r="A32" s="25" t="s">
        <v>43</v>
      </c>
      <c r="B32" s="24"/>
      <c r="C32" s="6">
        <v>247783</v>
      </c>
      <c r="D32" s="6"/>
      <c r="E32" s="7">
        <v>400000</v>
      </c>
      <c r="F32" s="8">
        <v>758987</v>
      </c>
      <c r="G32" s="8">
        <v>15173</v>
      </c>
      <c r="H32" s="8">
        <v>70174</v>
      </c>
      <c r="I32" s="8">
        <v>69186</v>
      </c>
      <c r="J32" s="8">
        <v>154533</v>
      </c>
      <c r="K32" s="8">
        <v>18433</v>
      </c>
      <c r="L32" s="8">
        <v>21486</v>
      </c>
      <c r="M32" s="8"/>
      <c r="N32" s="8">
        <v>39919</v>
      </c>
      <c r="O32" s="8">
        <v>138807</v>
      </c>
      <c r="P32" s="8"/>
      <c r="Q32" s="8">
        <v>28000</v>
      </c>
      <c r="R32" s="8">
        <v>166807</v>
      </c>
      <c r="S32" s="8"/>
      <c r="T32" s="8"/>
      <c r="U32" s="8">
        <v>22014</v>
      </c>
      <c r="V32" s="8">
        <v>22014</v>
      </c>
      <c r="W32" s="8">
        <v>383273</v>
      </c>
      <c r="X32" s="8">
        <v>758987</v>
      </c>
      <c r="Y32" s="8">
        <v>-375714</v>
      </c>
      <c r="Z32" s="2">
        <v>-49.5</v>
      </c>
      <c r="AA32" s="6">
        <v>758987</v>
      </c>
    </row>
    <row r="33" spans="1:27" ht="12.75">
      <c r="A33" s="25" t="s">
        <v>56</v>
      </c>
      <c r="B33" s="24"/>
      <c r="C33" s="6">
        <v>34749651</v>
      </c>
      <c r="D33" s="6"/>
      <c r="E33" s="7">
        <v>46465652</v>
      </c>
      <c r="F33" s="8">
        <v>42080356</v>
      </c>
      <c r="G33" s="8">
        <v>1264061</v>
      </c>
      <c r="H33" s="8">
        <v>2276164</v>
      </c>
      <c r="I33" s="8">
        <v>3713825</v>
      </c>
      <c r="J33" s="8">
        <v>7254050</v>
      </c>
      <c r="K33" s="8">
        <v>3644579</v>
      </c>
      <c r="L33" s="8">
        <v>2727662</v>
      </c>
      <c r="M33" s="8">
        <v>3952909</v>
      </c>
      <c r="N33" s="8">
        <v>10325150</v>
      </c>
      <c r="O33" s="8">
        <v>3367945</v>
      </c>
      <c r="P33" s="8">
        <v>2888160</v>
      </c>
      <c r="Q33" s="8">
        <v>2894792</v>
      </c>
      <c r="R33" s="8">
        <v>9150897</v>
      </c>
      <c r="S33" s="8">
        <v>3406167</v>
      </c>
      <c r="T33" s="8">
        <v>2009891</v>
      </c>
      <c r="U33" s="8">
        <v>4060280</v>
      </c>
      <c r="V33" s="8">
        <v>9476338</v>
      </c>
      <c r="W33" s="8">
        <v>36206435</v>
      </c>
      <c r="X33" s="8">
        <v>42080356</v>
      </c>
      <c r="Y33" s="8">
        <v>-5873921</v>
      </c>
      <c r="Z33" s="2">
        <v>-13.96</v>
      </c>
      <c r="AA33" s="6">
        <v>42080356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190489376</v>
      </c>
      <c r="D35" s="33">
        <f>SUM(D24:D34)</f>
        <v>0</v>
      </c>
      <c r="E35" s="34">
        <f t="shared" si="1"/>
        <v>190086898</v>
      </c>
      <c r="F35" s="35">
        <f t="shared" si="1"/>
        <v>194122910</v>
      </c>
      <c r="G35" s="35">
        <f t="shared" si="1"/>
        <v>13064579</v>
      </c>
      <c r="H35" s="35">
        <f t="shared" si="1"/>
        <v>15427987</v>
      </c>
      <c r="I35" s="35">
        <f t="shared" si="1"/>
        <v>19757421</v>
      </c>
      <c r="J35" s="35">
        <f t="shared" si="1"/>
        <v>48249987</v>
      </c>
      <c r="K35" s="35">
        <f t="shared" si="1"/>
        <v>16991174</v>
      </c>
      <c r="L35" s="35">
        <f t="shared" si="1"/>
        <v>20213997</v>
      </c>
      <c r="M35" s="35">
        <f t="shared" si="1"/>
        <v>21898697</v>
      </c>
      <c r="N35" s="35">
        <f t="shared" si="1"/>
        <v>59103868</v>
      </c>
      <c r="O35" s="35">
        <f t="shared" si="1"/>
        <v>17861506</v>
      </c>
      <c r="P35" s="35">
        <f t="shared" si="1"/>
        <v>16595811</v>
      </c>
      <c r="Q35" s="35">
        <f t="shared" si="1"/>
        <v>19016049</v>
      </c>
      <c r="R35" s="35">
        <f t="shared" si="1"/>
        <v>53473366</v>
      </c>
      <c r="S35" s="35">
        <f t="shared" si="1"/>
        <v>14859074</v>
      </c>
      <c r="T35" s="35">
        <f t="shared" si="1"/>
        <v>14777334</v>
      </c>
      <c r="U35" s="35">
        <f t="shared" si="1"/>
        <v>20113976</v>
      </c>
      <c r="V35" s="35">
        <f t="shared" si="1"/>
        <v>49750384</v>
      </c>
      <c r="W35" s="35">
        <f t="shared" si="1"/>
        <v>210577605</v>
      </c>
      <c r="X35" s="35">
        <f t="shared" si="1"/>
        <v>194122910</v>
      </c>
      <c r="Y35" s="35">
        <f t="shared" si="1"/>
        <v>16454695</v>
      </c>
      <c r="Z35" s="36">
        <f>+IF(X35&lt;&gt;0,+(Y35/X35)*100,0)</f>
        <v>8.476431246574657</v>
      </c>
      <c r="AA35" s="33">
        <f>SUM(AA24:AA34)</f>
        <v>194122910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-17712331</v>
      </c>
      <c r="D37" s="46">
        <f>+D21-D35</f>
        <v>0</v>
      </c>
      <c r="E37" s="47">
        <f t="shared" si="2"/>
        <v>7843349</v>
      </c>
      <c r="F37" s="48">
        <f t="shared" si="2"/>
        <v>2043054</v>
      </c>
      <c r="G37" s="48">
        <f t="shared" si="2"/>
        <v>65366417</v>
      </c>
      <c r="H37" s="48">
        <f t="shared" si="2"/>
        <v>-13139113</v>
      </c>
      <c r="I37" s="48">
        <f t="shared" si="2"/>
        <v>-16888637</v>
      </c>
      <c r="J37" s="48">
        <f t="shared" si="2"/>
        <v>35338667</v>
      </c>
      <c r="K37" s="48">
        <f t="shared" si="2"/>
        <v>-13898053</v>
      </c>
      <c r="L37" s="48">
        <f t="shared" si="2"/>
        <v>-16440925</v>
      </c>
      <c r="M37" s="48">
        <f t="shared" si="2"/>
        <v>32290605</v>
      </c>
      <c r="N37" s="48">
        <f t="shared" si="2"/>
        <v>1951627</v>
      </c>
      <c r="O37" s="48">
        <f t="shared" si="2"/>
        <v>-15482387</v>
      </c>
      <c r="P37" s="48">
        <f t="shared" si="2"/>
        <v>-13863229</v>
      </c>
      <c r="Q37" s="48">
        <f t="shared" si="2"/>
        <v>21639537</v>
      </c>
      <c r="R37" s="48">
        <f t="shared" si="2"/>
        <v>-7706079</v>
      </c>
      <c r="S37" s="48">
        <f t="shared" si="2"/>
        <v>-12737936</v>
      </c>
      <c r="T37" s="48">
        <f t="shared" si="2"/>
        <v>-12503507</v>
      </c>
      <c r="U37" s="48">
        <f t="shared" si="2"/>
        <v>-18137380</v>
      </c>
      <c r="V37" s="48">
        <f t="shared" si="2"/>
        <v>-43378823</v>
      </c>
      <c r="W37" s="48">
        <f t="shared" si="2"/>
        <v>-13794608</v>
      </c>
      <c r="X37" s="48">
        <f>IF(F21=F35,0,X21-X35)</f>
        <v>2043054</v>
      </c>
      <c r="Y37" s="48">
        <f t="shared" si="2"/>
        <v>-15837662</v>
      </c>
      <c r="Z37" s="49">
        <f>+IF(X37&lt;&gt;0,+(Y37/X37)*100,0)</f>
        <v>-775.1954671780579</v>
      </c>
      <c r="AA37" s="46">
        <f>+AA21-AA35</f>
        <v>2043054</v>
      </c>
    </row>
    <row r="38" spans="1:27" ht="22.5" customHeight="1">
      <c r="A38" s="50" t="s">
        <v>60</v>
      </c>
      <c r="B38" s="29"/>
      <c r="C38" s="6">
        <v>31329991</v>
      </c>
      <c r="D38" s="6"/>
      <c r="E38" s="7">
        <v>39873000</v>
      </c>
      <c r="F38" s="8">
        <v>31873000</v>
      </c>
      <c r="G38" s="8">
        <v>2712860</v>
      </c>
      <c r="H38" s="8">
        <v>4997038</v>
      </c>
      <c r="I38" s="8">
        <v>1940831</v>
      </c>
      <c r="J38" s="8">
        <v>9650729</v>
      </c>
      <c r="K38" s="8">
        <v>132804</v>
      </c>
      <c r="L38" s="8">
        <v>5042245</v>
      </c>
      <c r="M38" s="8">
        <v>2628033</v>
      </c>
      <c r="N38" s="8">
        <v>7803082</v>
      </c>
      <c r="O38" s="8"/>
      <c r="P38" s="8">
        <v>2717393</v>
      </c>
      <c r="Q38" s="8">
        <v>3697976</v>
      </c>
      <c r="R38" s="8">
        <v>6415369</v>
      </c>
      <c r="S38" s="8"/>
      <c r="T38" s="8">
        <v>1747952</v>
      </c>
      <c r="U38" s="8">
        <v>6338626</v>
      </c>
      <c r="V38" s="8">
        <v>8086578</v>
      </c>
      <c r="W38" s="8">
        <v>31955758</v>
      </c>
      <c r="X38" s="8">
        <v>31873000</v>
      </c>
      <c r="Y38" s="8">
        <v>82758</v>
      </c>
      <c r="Z38" s="2">
        <v>0.26</v>
      </c>
      <c r="AA38" s="6">
        <v>31873000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13617660</v>
      </c>
      <c r="D41" s="56">
        <f>SUM(D37:D40)</f>
        <v>0</v>
      </c>
      <c r="E41" s="57">
        <f t="shared" si="3"/>
        <v>47716349</v>
      </c>
      <c r="F41" s="58">
        <f t="shared" si="3"/>
        <v>33916054</v>
      </c>
      <c r="G41" s="58">
        <f t="shared" si="3"/>
        <v>68079277</v>
      </c>
      <c r="H41" s="58">
        <f t="shared" si="3"/>
        <v>-8142075</v>
      </c>
      <c r="I41" s="58">
        <f t="shared" si="3"/>
        <v>-14947806</v>
      </c>
      <c r="J41" s="58">
        <f t="shared" si="3"/>
        <v>44989396</v>
      </c>
      <c r="K41" s="58">
        <f t="shared" si="3"/>
        <v>-13765249</v>
      </c>
      <c r="L41" s="58">
        <f t="shared" si="3"/>
        <v>-11398680</v>
      </c>
      <c r="M41" s="58">
        <f t="shared" si="3"/>
        <v>34918638</v>
      </c>
      <c r="N41" s="58">
        <f t="shared" si="3"/>
        <v>9754709</v>
      </c>
      <c r="O41" s="58">
        <f t="shared" si="3"/>
        <v>-15482387</v>
      </c>
      <c r="P41" s="58">
        <f t="shared" si="3"/>
        <v>-11145836</v>
      </c>
      <c r="Q41" s="58">
        <f t="shared" si="3"/>
        <v>25337513</v>
      </c>
      <c r="R41" s="58">
        <f t="shared" si="3"/>
        <v>-1290710</v>
      </c>
      <c r="S41" s="58">
        <f t="shared" si="3"/>
        <v>-12737936</v>
      </c>
      <c r="T41" s="58">
        <f t="shared" si="3"/>
        <v>-10755555</v>
      </c>
      <c r="U41" s="58">
        <f t="shared" si="3"/>
        <v>-11798754</v>
      </c>
      <c r="V41" s="58">
        <f t="shared" si="3"/>
        <v>-35292245</v>
      </c>
      <c r="W41" s="58">
        <f t="shared" si="3"/>
        <v>18161150</v>
      </c>
      <c r="X41" s="58">
        <f t="shared" si="3"/>
        <v>33916054</v>
      </c>
      <c r="Y41" s="58">
        <f t="shared" si="3"/>
        <v>-15754904</v>
      </c>
      <c r="Z41" s="59">
        <f>+IF(X41&lt;&gt;0,+(Y41/X41)*100,0)</f>
        <v>-46.45264452049758</v>
      </c>
      <c r="AA41" s="56">
        <f>SUM(AA37:AA40)</f>
        <v>33916054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13617660</v>
      </c>
      <c r="D43" s="64">
        <f>+D41-D42</f>
        <v>0</v>
      </c>
      <c r="E43" s="65">
        <f t="shared" si="4"/>
        <v>47716349</v>
      </c>
      <c r="F43" s="66">
        <f t="shared" si="4"/>
        <v>33916054</v>
      </c>
      <c r="G43" s="66">
        <f t="shared" si="4"/>
        <v>68079277</v>
      </c>
      <c r="H43" s="66">
        <f t="shared" si="4"/>
        <v>-8142075</v>
      </c>
      <c r="I43" s="66">
        <f t="shared" si="4"/>
        <v>-14947806</v>
      </c>
      <c r="J43" s="66">
        <f t="shared" si="4"/>
        <v>44989396</v>
      </c>
      <c r="K43" s="66">
        <f t="shared" si="4"/>
        <v>-13765249</v>
      </c>
      <c r="L43" s="66">
        <f t="shared" si="4"/>
        <v>-11398680</v>
      </c>
      <c r="M43" s="66">
        <f t="shared" si="4"/>
        <v>34918638</v>
      </c>
      <c r="N43" s="66">
        <f t="shared" si="4"/>
        <v>9754709</v>
      </c>
      <c r="O43" s="66">
        <f t="shared" si="4"/>
        <v>-15482387</v>
      </c>
      <c r="P43" s="66">
        <f t="shared" si="4"/>
        <v>-11145836</v>
      </c>
      <c r="Q43" s="66">
        <f t="shared" si="4"/>
        <v>25337513</v>
      </c>
      <c r="R43" s="66">
        <f t="shared" si="4"/>
        <v>-1290710</v>
      </c>
      <c r="S43" s="66">
        <f t="shared" si="4"/>
        <v>-12737936</v>
      </c>
      <c r="T43" s="66">
        <f t="shared" si="4"/>
        <v>-10755555</v>
      </c>
      <c r="U43" s="66">
        <f t="shared" si="4"/>
        <v>-11798754</v>
      </c>
      <c r="V43" s="66">
        <f t="shared" si="4"/>
        <v>-35292245</v>
      </c>
      <c r="W43" s="66">
        <f t="shared" si="4"/>
        <v>18161150</v>
      </c>
      <c r="X43" s="66">
        <f t="shared" si="4"/>
        <v>33916054</v>
      </c>
      <c r="Y43" s="66">
        <f t="shared" si="4"/>
        <v>-15754904</v>
      </c>
      <c r="Z43" s="67">
        <f>+IF(X43&lt;&gt;0,+(Y43/X43)*100,0)</f>
        <v>-46.45264452049758</v>
      </c>
      <c r="AA43" s="64">
        <f>+AA41-AA42</f>
        <v>33916054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13617660</v>
      </c>
      <c r="D45" s="56">
        <f>SUM(D43:D44)</f>
        <v>0</v>
      </c>
      <c r="E45" s="57">
        <f t="shared" si="5"/>
        <v>47716349</v>
      </c>
      <c r="F45" s="58">
        <f t="shared" si="5"/>
        <v>33916054</v>
      </c>
      <c r="G45" s="58">
        <f t="shared" si="5"/>
        <v>68079277</v>
      </c>
      <c r="H45" s="58">
        <f t="shared" si="5"/>
        <v>-8142075</v>
      </c>
      <c r="I45" s="58">
        <f t="shared" si="5"/>
        <v>-14947806</v>
      </c>
      <c r="J45" s="58">
        <f t="shared" si="5"/>
        <v>44989396</v>
      </c>
      <c r="K45" s="58">
        <f t="shared" si="5"/>
        <v>-13765249</v>
      </c>
      <c r="L45" s="58">
        <f t="shared" si="5"/>
        <v>-11398680</v>
      </c>
      <c r="M45" s="58">
        <f t="shared" si="5"/>
        <v>34918638</v>
      </c>
      <c r="N45" s="58">
        <f t="shared" si="5"/>
        <v>9754709</v>
      </c>
      <c r="O45" s="58">
        <f t="shared" si="5"/>
        <v>-15482387</v>
      </c>
      <c r="P45" s="58">
        <f t="shared" si="5"/>
        <v>-11145836</v>
      </c>
      <c r="Q45" s="58">
        <f t="shared" si="5"/>
        <v>25337513</v>
      </c>
      <c r="R45" s="58">
        <f t="shared" si="5"/>
        <v>-1290710</v>
      </c>
      <c r="S45" s="58">
        <f t="shared" si="5"/>
        <v>-12737936</v>
      </c>
      <c r="T45" s="58">
        <f t="shared" si="5"/>
        <v>-10755555</v>
      </c>
      <c r="U45" s="58">
        <f t="shared" si="5"/>
        <v>-11798754</v>
      </c>
      <c r="V45" s="58">
        <f t="shared" si="5"/>
        <v>-35292245</v>
      </c>
      <c r="W45" s="58">
        <f t="shared" si="5"/>
        <v>18161150</v>
      </c>
      <c r="X45" s="58">
        <f t="shared" si="5"/>
        <v>33916054</v>
      </c>
      <c r="Y45" s="58">
        <f t="shared" si="5"/>
        <v>-15754904</v>
      </c>
      <c r="Z45" s="59">
        <f>+IF(X45&lt;&gt;0,+(Y45/X45)*100,0)</f>
        <v>-46.45264452049758</v>
      </c>
      <c r="AA45" s="56">
        <f>SUM(AA43:AA44)</f>
        <v>33916054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13617660</v>
      </c>
      <c r="D47" s="71">
        <f>SUM(D45:D46)</f>
        <v>0</v>
      </c>
      <c r="E47" s="72">
        <f t="shared" si="6"/>
        <v>47716349</v>
      </c>
      <c r="F47" s="73">
        <f t="shared" si="6"/>
        <v>33916054</v>
      </c>
      <c r="G47" s="73">
        <f t="shared" si="6"/>
        <v>68079277</v>
      </c>
      <c r="H47" s="74">
        <f t="shared" si="6"/>
        <v>-8142075</v>
      </c>
      <c r="I47" s="74">
        <f t="shared" si="6"/>
        <v>-14947806</v>
      </c>
      <c r="J47" s="74">
        <f t="shared" si="6"/>
        <v>44989396</v>
      </c>
      <c r="K47" s="74">
        <f t="shared" si="6"/>
        <v>-13765249</v>
      </c>
      <c r="L47" s="74">
        <f t="shared" si="6"/>
        <v>-11398680</v>
      </c>
      <c r="M47" s="73">
        <f t="shared" si="6"/>
        <v>34918638</v>
      </c>
      <c r="N47" s="73">
        <f t="shared" si="6"/>
        <v>9754709</v>
      </c>
      <c r="O47" s="74">
        <f t="shared" si="6"/>
        <v>-15482387</v>
      </c>
      <c r="P47" s="74">
        <f t="shared" si="6"/>
        <v>-11145836</v>
      </c>
      <c r="Q47" s="74">
        <f t="shared" si="6"/>
        <v>25337513</v>
      </c>
      <c r="R47" s="74">
        <f t="shared" si="6"/>
        <v>-1290710</v>
      </c>
      <c r="S47" s="74">
        <f t="shared" si="6"/>
        <v>-12737936</v>
      </c>
      <c r="T47" s="73">
        <f t="shared" si="6"/>
        <v>-10755555</v>
      </c>
      <c r="U47" s="73">
        <f t="shared" si="6"/>
        <v>-11798754</v>
      </c>
      <c r="V47" s="74">
        <f t="shared" si="6"/>
        <v>-35292245</v>
      </c>
      <c r="W47" s="74">
        <f t="shared" si="6"/>
        <v>18161150</v>
      </c>
      <c r="X47" s="74">
        <f t="shared" si="6"/>
        <v>33916054</v>
      </c>
      <c r="Y47" s="74">
        <f t="shared" si="6"/>
        <v>-15754904</v>
      </c>
      <c r="Z47" s="75">
        <f>+IF(X47&lt;&gt;0,+(Y47/X47)*100,0)</f>
        <v>-46.45264452049758</v>
      </c>
      <c r="AA47" s="76">
        <f>SUM(AA45:AA46)</f>
        <v>33916054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64540056</v>
      </c>
      <c r="D5" s="6"/>
      <c r="E5" s="7">
        <v>75541047</v>
      </c>
      <c r="F5" s="8">
        <v>91148501</v>
      </c>
      <c r="G5" s="8">
        <v>66170686</v>
      </c>
      <c r="H5" s="8">
        <v>3442773</v>
      </c>
      <c r="I5" s="8">
        <v>3569834</v>
      </c>
      <c r="J5" s="8">
        <v>73183293</v>
      </c>
      <c r="K5" s="8">
        <v>3160643</v>
      </c>
      <c r="L5" s="8">
        <v>4666924</v>
      </c>
      <c r="M5" s="8">
        <v>3585068</v>
      </c>
      <c r="N5" s="8">
        <v>11412635</v>
      </c>
      <c r="O5" s="8">
        <v>3583776</v>
      </c>
      <c r="P5" s="8">
        <v>3473260</v>
      </c>
      <c r="Q5" s="8">
        <v>-4032463</v>
      </c>
      <c r="R5" s="8">
        <v>3024573</v>
      </c>
      <c r="S5" s="8">
        <v>3318604</v>
      </c>
      <c r="T5" s="8">
        <v>7011550</v>
      </c>
      <c r="U5" s="8">
        <v>2689793</v>
      </c>
      <c r="V5" s="8">
        <v>13019947</v>
      </c>
      <c r="W5" s="8">
        <v>100640448</v>
      </c>
      <c r="X5" s="8">
        <v>91148501</v>
      </c>
      <c r="Y5" s="8">
        <v>9491947</v>
      </c>
      <c r="Z5" s="2">
        <v>10.41</v>
      </c>
      <c r="AA5" s="6">
        <v>91148501</v>
      </c>
    </row>
    <row r="6" spans="1:27" ht="12.75">
      <c r="A6" s="23" t="s">
        <v>32</v>
      </c>
      <c r="B6" s="24"/>
      <c r="C6" s="6">
        <v>60006174</v>
      </c>
      <c r="D6" s="6"/>
      <c r="E6" s="7">
        <v>75168000</v>
      </c>
      <c r="F6" s="8">
        <v>71808000</v>
      </c>
      <c r="G6" s="8">
        <v>4527666</v>
      </c>
      <c r="H6" s="8">
        <v>4793446</v>
      </c>
      <c r="I6" s="8">
        <v>6120291</v>
      </c>
      <c r="J6" s="8">
        <v>15441403</v>
      </c>
      <c r="K6" s="8">
        <v>5917876</v>
      </c>
      <c r="L6" s="8">
        <v>4857716</v>
      </c>
      <c r="M6" s="8">
        <v>4831147</v>
      </c>
      <c r="N6" s="8">
        <v>15606739</v>
      </c>
      <c r="O6" s="8">
        <v>5611742</v>
      </c>
      <c r="P6" s="8">
        <v>5387265</v>
      </c>
      <c r="Q6" s="8">
        <v>5035552</v>
      </c>
      <c r="R6" s="8">
        <v>16034559</v>
      </c>
      <c r="S6" s="8">
        <v>4872469</v>
      </c>
      <c r="T6" s="8">
        <v>4361242</v>
      </c>
      <c r="U6" s="8">
        <v>8055610</v>
      </c>
      <c r="V6" s="8">
        <v>17289321</v>
      </c>
      <c r="W6" s="8">
        <v>64372022</v>
      </c>
      <c r="X6" s="8">
        <v>71808000</v>
      </c>
      <c r="Y6" s="8">
        <v>-7435978</v>
      </c>
      <c r="Z6" s="2">
        <v>-10.36</v>
      </c>
      <c r="AA6" s="6">
        <v>71808000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7961409</v>
      </c>
      <c r="D9" s="6"/>
      <c r="E9" s="7">
        <v>9200000</v>
      </c>
      <c r="F9" s="8">
        <v>9174477</v>
      </c>
      <c r="G9" s="8">
        <v>692505</v>
      </c>
      <c r="H9" s="8">
        <v>692586</v>
      </c>
      <c r="I9" s="8">
        <v>693002</v>
      </c>
      <c r="J9" s="8">
        <v>2078093</v>
      </c>
      <c r="K9" s="8">
        <v>686432</v>
      </c>
      <c r="L9" s="8">
        <v>693002</v>
      </c>
      <c r="M9" s="8">
        <v>761357</v>
      </c>
      <c r="N9" s="8">
        <v>2140791</v>
      </c>
      <c r="O9" s="8">
        <v>761357</v>
      </c>
      <c r="P9" s="8">
        <v>731557</v>
      </c>
      <c r="Q9" s="8">
        <v>717307</v>
      </c>
      <c r="R9" s="8">
        <v>2210221</v>
      </c>
      <c r="S9" s="8">
        <v>731942</v>
      </c>
      <c r="T9" s="8">
        <v>755470</v>
      </c>
      <c r="U9" s="8">
        <v>755966</v>
      </c>
      <c r="V9" s="8">
        <v>2243378</v>
      </c>
      <c r="W9" s="8">
        <v>8672483</v>
      </c>
      <c r="X9" s="8">
        <v>9174477</v>
      </c>
      <c r="Y9" s="8">
        <v>-501994</v>
      </c>
      <c r="Z9" s="2">
        <v>-5.47</v>
      </c>
      <c r="AA9" s="6">
        <v>9174477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1164126</v>
      </c>
      <c r="D11" s="6"/>
      <c r="E11" s="7">
        <v>864300</v>
      </c>
      <c r="F11" s="8">
        <v>1484300</v>
      </c>
      <c r="G11" s="8">
        <v>63570</v>
      </c>
      <c r="H11" s="8">
        <v>139094</v>
      </c>
      <c r="I11" s="8">
        <v>56063</v>
      </c>
      <c r="J11" s="8">
        <v>258727</v>
      </c>
      <c r="K11" s="8">
        <v>120397</v>
      </c>
      <c r="L11" s="8">
        <v>82235</v>
      </c>
      <c r="M11" s="8">
        <v>187408</v>
      </c>
      <c r="N11" s="8">
        <v>390040</v>
      </c>
      <c r="O11" s="8">
        <v>83816</v>
      </c>
      <c r="P11" s="8">
        <v>43991</v>
      </c>
      <c r="Q11" s="8">
        <v>32575</v>
      </c>
      <c r="R11" s="8">
        <v>160382</v>
      </c>
      <c r="S11" s="8">
        <v>28111</v>
      </c>
      <c r="T11" s="8">
        <v>125533</v>
      </c>
      <c r="U11" s="8">
        <v>53766</v>
      </c>
      <c r="V11" s="8">
        <v>207410</v>
      </c>
      <c r="W11" s="8">
        <v>1016559</v>
      </c>
      <c r="X11" s="8">
        <v>1484300</v>
      </c>
      <c r="Y11" s="8">
        <v>-467741</v>
      </c>
      <c r="Z11" s="2">
        <v>-31.51</v>
      </c>
      <c r="AA11" s="6">
        <v>1484300</v>
      </c>
    </row>
    <row r="12" spans="1:27" ht="12.75">
      <c r="A12" s="25" t="s">
        <v>37</v>
      </c>
      <c r="B12" s="29"/>
      <c r="C12" s="6">
        <v>724229</v>
      </c>
      <c r="D12" s="6"/>
      <c r="E12" s="7">
        <v>1055000</v>
      </c>
      <c r="F12" s="8">
        <v>1055000</v>
      </c>
      <c r="G12" s="8">
        <v>40294</v>
      </c>
      <c r="H12" s="8">
        <v>82913</v>
      </c>
      <c r="I12" s="8">
        <v>26663</v>
      </c>
      <c r="J12" s="8">
        <v>149870</v>
      </c>
      <c r="K12" s="8">
        <v>59372</v>
      </c>
      <c r="L12" s="8">
        <v>37070</v>
      </c>
      <c r="M12" s="8">
        <v>63377</v>
      </c>
      <c r="N12" s="8">
        <v>159819</v>
      </c>
      <c r="O12" s="8">
        <v>102158</v>
      </c>
      <c r="P12" s="8">
        <v>48473</v>
      </c>
      <c r="Q12" s="8">
        <v>26398</v>
      </c>
      <c r="R12" s="8">
        <v>177029</v>
      </c>
      <c r="S12" s="8">
        <v>61684</v>
      </c>
      <c r="T12" s="8">
        <v>39202</v>
      </c>
      <c r="U12" s="8">
        <v>21487</v>
      </c>
      <c r="V12" s="8">
        <v>122373</v>
      </c>
      <c r="W12" s="8">
        <v>609091</v>
      </c>
      <c r="X12" s="8">
        <v>1055000</v>
      </c>
      <c r="Y12" s="8">
        <v>-445909</v>
      </c>
      <c r="Z12" s="2">
        <v>-42.27</v>
      </c>
      <c r="AA12" s="6">
        <v>1055000</v>
      </c>
    </row>
    <row r="13" spans="1:27" ht="12.75">
      <c r="A13" s="23" t="s">
        <v>38</v>
      </c>
      <c r="B13" s="29"/>
      <c r="C13" s="6">
        <v>1751243</v>
      </c>
      <c r="D13" s="6"/>
      <c r="E13" s="7"/>
      <c r="F13" s="8"/>
      <c r="G13" s="8"/>
      <c r="H13" s="8"/>
      <c r="I13" s="8">
        <v>85124</v>
      </c>
      <c r="J13" s="8">
        <v>85124</v>
      </c>
      <c r="K13" s="8">
        <v>159204</v>
      </c>
      <c r="L13" s="8">
        <v>-691</v>
      </c>
      <c r="M13" s="8">
        <v>162644</v>
      </c>
      <c r="N13" s="8">
        <v>321157</v>
      </c>
      <c r="O13" s="8">
        <v>222100</v>
      </c>
      <c r="P13" s="8"/>
      <c r="Q13" s="8">
        <v>209507</v>
      </c>
      <c r="R13" s="8">
        <v>431607</v>
      </c>
      <c r="S13" s="8">
        <v>11000</v>
      </c>
      <c r="T13" s="8"/>
      <c r="U13" s="8">
        <v>215215</v>
      </c>
      <c r="V13" s="8">
        <v>226215</v>
      </c>
      <c r="W13" s="8">
        <v>1064103</v>
      </c>
      <c r="X13" s="8"/>
      <c r="Y13" s="8">
        <v>1064103</v>
      </c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889421</v>
      </c>
      <c r="D15" s="6"/>
      <c r="E15" s="7">
        <v>4000000</v>
      </c>
      <c r="F15" s="8">
        <v>2500000</v>
      </c>
      <c r="G15" s="8">
        <v>6647</v>
      </c>
      <c r="H15" s="8">
        <v>1242</v>
      </c>
      <c r="I15" s="8">
        <v>17903</v>
      </c>
      <c r="J15" s="8">
        <v>25792</v>
      </c>
      <c r="K15" s="8">
        <v>5000</v>
      </c>
      <c r="L15" s="8">
        <v>-7418</v>
      </c>
      <c r="M15" s="8">
        <v>2490</v>
      </c>
      <c r="N15" s="8">
        <v>72</v>
      </c>
      <c r="O15" s="8">
        <v>6926</v>
      </c>
      <c r="P15" s="8">
        <v>2310</v>
      </c>
      <c r="Q15" s="8">
        <v>1665</v>
      </c>
      <c r="R15" s="8">
        <v>10901</v>
      </c>
      <c r="S15" s="8">
        <v>134242</v>
      </c>
      <c r="T15" s="8">
        <v>129849</v>
      </c>
      <c r="U15" s="8">
        <v>500</v>
      </c>
      <c r="V15" s="8">
        <v>264591</v>
      </c>
      <c r="W15" s="8">
        <v>301356</v>
      </c>
      <c r="X15" s="8">
        <v>2500000</v>
      </c>
      <c r="Y15" s="8">
        <v>-2198644</v>
      </c>
      <c r="Z15" s="2">
        <v>-87.95</v>
      </c>
      <c r="AA15" s="6">
        <v>2500000</v>
      </c>
    </row>
    <row r="16" spans="1:27" ht="12.75">
      <c r="A16" s="23" t="s">
        <v>41</v>
      </c>
      <c r="B16" s="29"/>
      <c r="C16" s="6">
        <v>57831</v>
      </c>
      <c r="D16" s="6"/>
      <c r="E16" s="7">
        <v>4000000</v>
      </c>
      <c r="F16" s="8">
        <v>2000000</v>
      </c>
      <c r="G16" s="8">
        <v>18090</v>
      </c>
      <c r="H16" s="8">
        <v>1675</v>
      </c>
      <c r="I16" s="8">
        <v>2247</v>
      </c>
      <c r="J16" s="8">
        <v>22012</v>
      </c>
      <c r="K16" s="8">
        <v>2525</v>
      </c>
      <c r="L16" s="8">
        <v>5383</v>
      </c>
      <c r="M16" s="8">
        <v>19840</v>
      </c>
      <c r="N16" s="8">
        <v>27748</v>
      </c>
      <c r="O16" s="8">
        <v>1217</v>
      </c>
      <c r="P16" s="8"/>
      <c r="Q16" s="8">
        <v>1344</v>
      </c>
      <c r="R16" s="8">
        <v>2561</v>
      </c>
      <c r="S16" s="8"/>
      <c r="T16" s="8">
        <v>3600</v>
      </c>
      <c r="U16" s="8">
        <v>6276</v>
      </c>
      <c r="V16" s="8">
        <v>9876</v>
      </c>
      <c r="W16" s="8">
        <v>62197</v>
      </c>
      <c r="X16" s="8">
        <v>2000000</v>
      </c>
      <c r="Y16" s="8">
        <v>-1937803</v>
      </c>
      <c r="Z16" s="2">
        <v>-96.89</v>
      </c>
      <c r="AA16" s="6">
        <v>2000000</v>
      </c>
    </row>
    <row r="17" spans="1:27" ht="12.75">
      <c r="A17" s="23" t="s">
        <v>42</v>
      </c>
      <c r="B17" s="29"/>
      <c r="C17" s="6">
        <v>2443729</v>
      </c>
      <c r="D17" s="6"/>
      <c r="E17" s="7"/>
      <c r="F17" s="8"/>
      <c r="G17" s="8">
        <v>222650</v>
      </c>
      <c r="H17" s="8">
        <v>208880</v>
      </c>
      <c r="I17" s="8">
        <v>171340</v>
      </c>
      <c r="J17" s="8">
        <v>602870</v>
      </c>
      <c r="K17" s="8">
        <v>252610</v>
      </c>
      <c r="L17" s="8">
        <v>190660</v>
      </c>
      <c r="M17" s="8">
        <v>117630</v>
      </c>
      <c r="N17" s="8">
        <v>560900</v>
      </c>
      <c r="O17" s="8">
        <v>210940</v>
      </c>
      <c r="P17" s="8">
        <v>215280</v>
      </c>
      <c r="Q17" s="8">
        <v>102860</v>
      </c>
      <c r="R17" s="8">
        <v>529080</v>
      </c>
      <c r="S17" s="8"/>
      <c r="T17" s="8"/>
      <c r="U17" s="8"/>
      <c r="V17" s="8"/>
      <c r="W17" s="8">
        <v>1692850</v>
      </c>
      <c r="X17" s="8"/>
      <c r="Y17" s="8">
        <v>1692850</v>
      </c>
      <c r="Z17" s="2"/>
      <c r="AA17" s="6"/>
    </row>
    <row r="18" spans="1:27" ht="12.75">
      <c r="A18" s="23" t="s">
        <v>43</v>
      </c>
      <c r="B18" s="29"/>
      <c r="C18" s="6">
        <v>151015586</v>
      </c>
      <c r="D18" s="6"/>
      <c r="E18" s="7">
        <v>188204000</v>
      </c>
      <c r="F18" s="8">
        <v>194788306</v>
      </c>
      <c r="G18" s="8">
        <v>68129800</v>
      </c>
      <c r="H18" s="8">
        <v>152419</v>
      </c>
      <c r="I18" s="8">
        <v>15931</v>
      </c>
      <c r="J18" s="8">
        <v>68298150</v>
      </c>
      <c r="K18" s="8">
        <v>546982</v>
      </c>
      <c r="L18" s="8">
        <v>5073668</v>
      </c>
      <c r="M18" s="8">
        <v>54398000</v>
      </c>
      <c r="N18" s="8">
        <v>60018650</v>
      </c>
      <c r="O18" s="8"/>
      <c r="P18" s="8"/>
      <c r="Q18" s="8"/>
      <c r="R18" s="8"/>
      <c r="S18" s="8"/>
      <c r="T18" s="8"/>
      <c r="U18" s="8">
        <v>12114483</v>
      </c>
      <c r="V18" s="8">
        <v>12114483</v>
      </c>
      <c r="W18" s="8">
        <v>140431283</v>
      </c>
      <c r="X18" s="8">
        <v>194788306</v>
      </c>
      <c r="Y18" s="8">
        <v>-54357023</v>
      </c>
      <c r="Z18" s="2">
        <v>-27.91</v>
      </c>
      <c r="AA18" s="6">
        <v>194788306</v>
      </c>
    </row>
    <row r="19" spans="1:27" ht="12.75">
      <c r="A19" s="23" t="s">
        <v>44</v>
      </c>
      <c r="B19" s="29"/>
      <c r="C19" s="6">
        <v>892443</v>
      </c>
      <c r="D19" s="6"/>
      <c r="E19" s="7">
        <v>1065681</v>
      </c>
      <c r="F19" s="26">
        <v>1385681</v>
      </c>
      <c r="G19" s="26">
        <v>36871</v>
      </c>
      <c r="H19" s="26">
        <v>42188</v>
      </c>
      <c r="I19" s="26">
        <v>-72547</v>
      </c>
      <c r="J19" s="26">
        <v>6512</v>
      </c>
      <c r="K19" s="26">
        <v>32890</v>
      </c>
      <c r="L19" s="26">
        <v>42277</v>
      </c>
      <c r="M19" s="26">
        <v>37341</v>
      </c>
      <c r="N19" s="26">
        <v>112508</v>
      </c>
      <c r="O19" s="26">
        <v>-3822</v>
      </c>
      <c r="P19" s="26">
        <v>65150</v>
      </c>
      <c r="Q19" s="26">
        <v>40898</v>
      </c>
      <c r="R19" s="26">
        <v>102226</v>
      </c>
      <c r="S19" s="26">
        <v>22531</v>
      </c>
      <c r="T19" s="26">
        <v>18966</v>
      </c>
      <c r="U19" s="26">
        <v>44195</v>
      </c>
      <c r="V19" s="26">
        <v>85692</v>
      </c>
      <c r="W19" s="26">
        <v>306938</v>
      </c>
      <c r="X19" s="26">
        <v>1385681</v>
      </c>
      <c r="Y19" s="26">
        <v>-1078743</v>
      </c>
      <c r="Z19" s="27">
        <v>-77.85</v>
      </c>
      <c r="AA19" s="28">
        <v>1385681</v>
      </c>
    </row>
    <row r="20" spans="1:27" ht="12.75">
      <c r="A20" s="23" t="s">
        <v>45</v>
      </c>
      <c r="B20" s="29"/>
      <c r="C20" s="6"/>
      <c r="D20" s="6"/>
      <c r="E20" s="7">
        <v>300000</v>
      </c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>
        <v>348</v>
      </c>
      <c r="R20" s="8">
        <v>348</v>
      </c>
      <c r="S20" s="8"/>
      <c r="T20" s="8"/>
      <c r="U20" s="8"/>
      <c r="V20" s="8"/>
      <c r="W20" s="30">
        <v>348</v>
      </c>
      <c r="X20" s="8"/>
      <c r="Y20" s="8">
        <v>348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291446247</v>
      </c>
      <c r="D21" s="33">
        <f t="shared" si="0"/>
        <v>0</v>
      </c>
      <c r="E21" s="34">
        <f t="shared" si="0"/>
        <v>359398028</v>
      </c>
      <c r="F21" s="35">
        <f t="shared" si="0"/>
        <v>375344265</v>
      </c>
      <c r="G21" s="35">
        <f t="shared" si="0"/>
        <v>139908779</v>
      </c>
      <c r="H21" s="35">
        <f t="shared" si="0"/>
        <v>9557216</v>
      </c>
      <c r="I21" s="35">
        <f t="shared" si="0"/>
        <v>10685851</v>
      </c>
      <c r="J21" s="35">
        <f t="shared" si="0"/>
        <v>160151846</v>
      </c>
      <c r="K21" s="35">
        <f t="shared" si="0"/>
        <v>10943931</v>
      </c>
      <c r="L21" s="35">
        <f t="shared" si="0"/>
        <v>15640826</v>
      </c>
      <c r="M21" s="35">
        <f t="shared" si="0"/>
        <v>64166302</v>
      </c>
      <c r="N21" s="35">
        <f t="shared" si="0"/>
        <v>90751059</v>
      </c>
      <c r="O21" s="35">
        <f t="shared" si="0"/>
        <v>10580210</v>
      </c>
      <c r="P21" s="35">
        <f t="shared" si="0"/>
        <v>9967286</v>
      </c>
      <c r="Q21" s="35">
        <f t="shared" si="0"/>
        <v>2135991</v>
      </c>
      <c r="R21" s="35">
        <f t="shared" si="0"/>
        <v>22683487</v>
      </c>
      <c r="S21" s="35">
        <f t="shared" si="0"/>
        <v>9180583</v>
      </c>
      <c r="T21" s="35">
        <f t="shared" si="0"/>
        <v>12445412</v>
      </c>
      <c r="U21" s="35">
        <f t="shared" si="0"/>
        <v>23957291</v>
      </c>
      <c r="V21" s="35">
        <f t="shared" si="0"/>
        <v>45583286</v>
      </c>
      <c r="W21" s="35">
        <f t="shared" si="0"/>
        <v>319169678</v>
      </c>
      <c r="X21" s="35">
        <f t="shared" si="0"/>
        <v>375344265</v>
      </c>
      <c r="Y21" s="35">
        <f t="shared" si="0"/>
        <v>-56174587</v>
      </c>
      <c r="Z21" s="36">
        <f>+IF(X21&lt;&gt;0,+(Y21/X21)*100,0)</f>
        <v>-14.96615034200669</v>
      </c>
      <c r="AA21" s="33">
        <f>SUM(AA5:AA20)</f>
        <v>375344265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134294037</v>
      </c>
      <c r="D24" s="6"/>
      <c r="E24" s="7">
        <v>141398643</v>
      </c>
      <c r="F24" s="8">
        <v>138898643</v>
      </c>
      <c r="G24" s="8">
        <v>11848162</v>
      </c>
      <c r="H24" s="8">
        <v>11532360</v>
      </c>
      <c r="I24" s="8">
        <v>11714817</v>
      </c>
      <c r="J24" s="8">
        <v>35095339</v>
      </c>
      <c r="K24" s="8">
        <v>11408967</v>
      </c>
      <c r="L24" s="8">
        <v>11834025</v>
      </c>
      <c r="M24" s="8">
        <v>11356940</v>
      </c>
      <c r="N24" s="8">
        <v>34599932</v>
      </c>
      <c r="O24" s="8">
        <v>10780272</v>
      </c>
      <c r="P24" s="8">
        <v>11707903</v>
      </c>
      <c r="Q24" s="8">
        <v>11316146</v>
      </c>
      <c r="R24" s="8">
        <v>33804321</v>
      </c>
      <c r="S24" s="8">
        <v>11030471</v>
      </c>
      <c r="T24" s="8">
        <v>11442393</v>
      </c>
      <c r="U24" s="8">
        <v>11464136</v>
      </c>
      <c r="V24" s="8">
        <v>33937000</v>
      </c>
      <c r="W24" s="8">
        <v>137436592</v>
      </c>
      <c r="X24" s="8">
        <v>138898643</v>
      </c>
      <c r="Y24" s="8">
        <v>-1462051</v>
      </c>
      <c r="Z24" s="2">
        <v>-1.05</v>
      </c>
      <c r="AA24" s="6">
        <v>138898643</v>
      </c>
    </row>
    <row r="25" spans="1:27" ht="12.75">
      <c r="A25" s="25" t="s">
        <v>49</v>
      </c>
      <c r="B25" s="24"/>
      <c r="C25" s="6">
        <v>16720823</v>
      </c>
      <c r="D25" s="6"/>
      <c r="E25" s="7">
        <v>17996898</v>
      </c>
      <c r="F25" s="8">
        <v>17996898</v>
      </c>
      <c r="G25" s="8">
        <v>1378698</v>
      </c>
      <c r="H25" s="8">
        <v>1378698</v>
      </c>
      <c r="I25" s="8">
        <v>1378698</v>
      </c>
      <c r="J25" s="8">
        <v>4136094</v>
      </c>
      <c r="K25" s="8">
        <v>1379125</v>
      </c>
      <c r="L25" s="8">
        <v>1382290</v>
      </c>
      <c r="M25" s="8">
        <v>1380081</v>
      </c>
      <c r="N25" s="8">
        <v>4141496</v>
      </c>
      <c r="O25" s="8">
        <v>1380844</v>
      </c>
      <c r="P25" s="8">
        <v>1351996</v>
      </c>
      <c r="Q25" s="8">
        <v>1378877</v>
      </c>
      <c r="R25" s="8">
        <v>4111717</v>
      </c>
      <c r="S25" s="8">
        <v>1378877</v>
      </c>
      <c r="T25" s="8">
        <v>1905752</v>
      </c>
      <c r="U25" s="8">
        <v>1425712</v>
      </c>
      <c r="V25" s="8">
        <v>4710341</v>
      </c>
      <c r="W25" s="8">
        <v>17099648</v>
      </c>
      <c r="X25" s="8">
        <v>17996898</v>
      </c>
      <c r="Y25" s="8">
        <v>-897250</v>
      </c>
      <c r="Z25" s="2">
        <v>-4.99</v>
      </c>
      <c r="AA25" s="6">
        <v>17996898</v>
      </c>
    </row>
    <row r="26" spans="1:27" ht="12.75">
      <c r="A26" s="25" t="s">
        <v>50</v>
      </c>
      <c r="B26" s="24"/>
      <c r="C26" s="6">
        <v>5739267</v>
      </c>
      <c r="D26" s="6"/>
      <c r="E26" s="7">
        <v>6000000</v>
      </c>
      <c r="F26" s="8">
        <v>2000000</v>
      </c>
      <c r="G26" s="8"/>
      <c r="H26" s="8">
        <v>12687</v>
      </c>
      <c r="I26" s="8"/>
      <c r="J26" s="8">
        <v>12687</v>
      </c>
      <c r="K26" s="8"/>
      <c r="L26" s="8">
        <v>970</v>
      </c>
      <c r="M26" s="8"/>
      <c r="N26" s="8">
        <v>970</v>
      </c>
      <c r="O26" s="8"/>
      <c r="P26" s="8">
        <v>9211</v>
      </c>
      <c r="Q26" s="8"/>
      <c r="R26" s="8">
        <v>9211</v>
      </c>
      <c r="S26" s="8"/>
      <c r="T26" s="8"/>
      <c r="U26" s="8"/>
      <c r="V26" s="8"/>
      <c r="W26" s="8">
        <v>22868</v>
      </c>
      <c r="X26" s="8">
        <v>2000000</v>
      </c>
      <c r="Y26" s="8">
        <v>-1977132</v>
      </c>
      <c r="Z26" s="2">
        <v>-98.86</v>
      </c>
      <c r="AA26" s="6">
        <v>2000000</v>
      </c>
    </row>
    <row r="27" spans="1:27" ht="12.75">
      <c r="A27" s="25" t="s">
        <v>51</v>
      </c>
      <c r="B27" s="24"/>
      <c r="C27" s="6">
        <v>37729957</v>
      </c>
      <c r="D27" s="6"/>
      <c r="E27" s="7">
        <v>46000000</v>
      </c>
      <c r="F27" s="8">
        <v>46000000</v>
      </c>
      <c r="G27" s="8">
        <v>1000</v>
      </c>
      <c r="H27" s="8">
        <v>5053185</v>
      </c>
      <c r="I27" s="8">
        <v>2495076</v>
      </c>
      <c r="J27" s="8">
        <v>7549261</v>
      </c>
      <c r="K27" s="8">
        <v>2493923</v>
      </c>
      <c r="L27" s="8">
        <v>2491694</v>
      </c>
      <c r="M27" s="8">
        <v>2491656</v>
      </c>
      <c r="N27" s="8">
        <v>7477273</v>
      </c>
      <c r="O27" s="8">
        <v>2566312</v>
      </c>
      <c r="P27" s="8">
        <v>2740834</v>
      </c>
      <c r="Q27" s="8">
        <v>2482340</v>
      </c>
      <c r="R27" s="8">
        <v>7789486</v>
      </c>
      <c r="S27" s="8">
        <v>2482340</v>
      </c>
      <c r="T27" s="8">
        <v>2481932</v>
      </c>
      <c r="U27" s="8">
        <v>2525677</v>
      </c>
      <c r="V27" s="8">
        <v>7489949</v>
      </c>
      <c r="W27" s="8">
        <v>30305969</v>
      </c>
      <c r="X27" s="8">
        <v>46000000</v>
      </c>
      <c r="Y27" s="8">
        <v>-15694031</v>
      </c>
      <c r="Z27" s="2">
        <v>-34.12</v>
      </c>
      <c r="AA27" s="6">
        <v>46000000</v>
      </c>
    </row>
    <row r="28" spans="1:27" ht="12.75">
      <c r="A28" s="25" t="s">
        <v>52</v>
      </c>
      <c r="B28" s="24"/>
      <c r="C28" s="6">
        <v>11075299</v>
      </c>
      <c r="D28" s="6"/>
      <c r="E28" s="7"/>
      <c r="F28" s="8"/>
      <c r="G28" s="8">
        <v>7351740</v>
      </c>
      <c r="H28" s="8">
        <v>1211270</v>
      </c>
      <c r="I28" s="8">
        <v>1192354</v>
      </c>
      <c r="J28" s="8">
        <v>9755364</v>
      </c>
      <c r="K28" s="8">
        <v>1656137</v>
      </c>
      <c r="L28" s="8">
        <v>1291681</v>
      </c>
      <c r="M28" s="8">
        <v>894170</v>
      </c>
      <c r="N28" s="8">
        <v>3841988</v>
      </c>
      <c r="O28" s="8">
        <v>-5772833</v>
      </c>
      <c r="P28" s="8">
        <v>817670</v>
      </c>
      <c r="Q28" s="8">
        <v>15502</v>
      </c>
      <c r="R28" s="8">
        <v>-4939661</v>
      </c>
      <c r="S28" s="8">
        <v>1843747</v>
      </c>
      <c r="T28" s="8">
        <v>223790</v>
      </c>
      <c r="U28" s="8">
        <v>226659</v>
      </c>
      <c r="V28" s="8">
        <v>2294196</v>
      </c>
      <c r="W28" s="8">
        <v>10951887</v>
      </c>
      <c r="X28" s="8"/>
      <c r="Y28" s="8">
        <v>10951887</v>
      </c>
      <c r="Z28" s="2"/>
      <c r="AA28" s="6"/>
    </row>
    <row r="29" spans="1:27" ht="12.75">
      <c r="A29" s="25" t="s">
        <v>53</v>
      </c>
      <c r="B29" s="24"/>
      <c r="C29" s="6">
        <v>74418860</v>
      </c>
      <c r="D29" s="6"/>
      <c r="E29" s="7">
        <v>74980000</v>
      </c>
      <c r="F29" s="8">
        <v>79980000</v>
      </c>
      <c r="G29" s="8"/>
      <c r="H29" s="8">
        <v>8324297</v>
      </c>
      <c r="I29" s="8">
        <v>8935122</v>
      </c>
      <c r="J29" s="8">
        <v>17259419</v>
      </c>
      <c r="K29" s="8">
        <v>13224281</v>
      </c>
      <c r="L29" s="8">
        <v>5965564</v>
      </c>
      <c r="M29" s="8">
        <v>5745551</v>
      </c>
      <c r="N29" s="8">
        <v>24935396</v>
      </c>
      <c r="O29" s="8">
        <v>5683190</v>
      </c>
      <c r="P29" s="8">
        <v>5801660</v>
      </c>
      <c r="Q29" s="8"/>
      <c r="R29" s="8">
        <v>11484850</v>
      </c>
      <c r="S29" s="8">
        <v>11253059</v>
      </c>
      <c r="T29" s="8">
        <v>5535888</v>
      </c>
      <c r="U29" s="8">
        <v>8537813</v>
      </c>
      <c r="V29" s="8">
        <v>25326760</v>
      </c>
      <c r="W29" s="8">
        <v>79006425</v>
      </c>
      <c r="X29" s="8">
        <v>79980000</v>
      </c>
      <c r="Y29" s="8">
        <v>-973575</v>
      </c>
      <c r="Z29" s="2">
        <v>-1.22</v>
      </c>
      <c r="AA29" s="6">
        <v>79980000</v>
      </c>
    </row>
    <row r="30" spans="1:27" ht="12.75">
      <c r="A30" s="25" t="s">
        <v>54</v>
      </c>
      <c r="B30" s="24"/>
      <c r="C30" s="6">
        <v>6888511</v>
      </c>
      <c r="D30" s="6"/>
      <c r="E30" s="7">
        <v>4367026</v>
      </c>
      <c r="F30" s="8">
        <v>4129126</v>
      </c>
      <c r="G30" s="8">
        <v>219303</v>
      </c>
      <c r="H30" s="8">
        <v>319493</v>
      </c>
      <c r="I30" s="8">
        <v>101972</v>
      </c>
      <c r="J30" s="8">
        <v>640768</v>
      </c>
      <c r="K30" s="8">
        <v>1122239</v>
      </c>
      <c r="L30" s="8">
        <v>19380</v>
      </c>
      <c r="M30" s="8">
        <v>151928</v>
      </c>
      <c r="N30" s="8">
        <v>1293547</v>
      </c>
      <c r="O30" s="8">
        <v>119257</v>
      </c>
      <c r="P30" s="8">
        <v>140366</v>
      </c>
      <c r="Q30" s="8">
        <v>299723</v>
      </c>
      <c r="R30" s="8">
        <v>559346</v>
      </c>
      <c r="S30" s="8">
        <v>25740</v>
      </c>
      <c r="T30" s="8">
        <v>60550</v>
      </c>
      <c r="U30" s="8">
        <v>1276585</v>
      </c>
      <c r="V30" s="8">
        <v>1362875</v>
      </c>
      <c r="W30" s="8">
        <v>3856536</v>
      </c>
      <c r="X30" s="8">
        <v>4129126</v>
      </c>
      <c r="Y30" s="8">
        <v>-272590</v>
      </c>
      <c r="Z30" s="2">
        <v>-6.6</v>
      </c>
      <c r="AA30" s="6">
        <v>4129126</v>
      </c>
    </row>
    <row r="31" spans="1:27" ht="12.75">
      <c r="A31" s="25" t="s">
        <v>55</v>
      </c>
      <c r="B31" s="24"/>
      <c r="C31" s="6">
        <v>54084159</v>
      </c>
      <c r="D31" s="6"/>
      <c r="E31" s="7">
        <v>60052429</v>
      </c>
      <c r="F31" s="8">
        <v>59764622</v>
      </c>
      <c r="G31" s="8">
        <v>8428708</v>
      </c>
      <c r="H31" s="8">
        <v>1713846</v>
      </c>
      <c r="I31" s="8">
        <v>2554630</v>
      </c>
      <c r="J31" s="8">
        <v>12697184</v>
      </c>
      <c r="K31" s="8">
        <v>3089412</v>
      </c>
      <c r="L31" s="8">
        <v>6503192</v>
      </c>
      <c r="M31" s="8">
        <v>3690369</v>
      </c>
      <c r="N31" s="8">
        <v>13282973</v>
      </c>
      <c r="O31" s="8">
        <v>4920638</v>
      </c>
      <c r="P31" s="8">
        <v>8219496</v>
      </c>
      <c r="Q31" s="8">
        <v>5792657</v>
      </c>
      <c r="R31" s="8">
        <v>18932791</v>
      </c>
      <c r="S31" s="8">
        <v>799500</v>
      </c>
      <c r="T31" s="8">
        <v>1413983</v>
      </c>
      <c r="U31" s="8">
        <v>7474727</v>
      </c>
      <c r="V31" s="8">
        <v>9688210</v>
      </c>
      <c r="W31" s="8">
        <v>54601158</v>
      </c>
      <c r="X31" s="8">
        <v>59764622</v>
      </c>
      <c r="Y31" s="8">
        <v>-5163464</v>
      </c>
      <c r="Z31" s="2">
        <v>-8.64</v>
      </c>
      <c r="AA31" s="6">
        <v>59764622</v>
      </c>
    </row>
    <row r="32" spans="1:27" ht="12.75">
      <c r="A32" s="25" t="s">
        <v>43</v>
      </c>
      <c r="B32" s="24"/>
      <c r="C32" s="6">
        <v>1562570</v>
      </c>
      <c r="D32" s="6"/>
      <c r="E32" s="7">
        <v>700000</v>
      </c>
      <c r="F32" s="8">
        <v>6479770</v>
      </c>
      <c r="G32" s="8"/>
      <c r="H32" s="8">
        <v>114780</v>
      </c>
      <c r="I32" s="8">
        <v>80590</v>
      </c>
      <c r="J32" s="8">
        <v>195370</v>
      </c>
      <c r="K32" s="8"/>
      <c r="L32" s="8">
        <v>3509480</v>
      </c>
      <c r="M32" s="8">
        <v>1060365</v>
      </c>
      <c r="N32" s="8">
        <v>4569845</v>
      </c>
      <c r="O32" s="8">
        <v>660</v>
      </c>
      <c r="P32" s="8"/>
      <c r="Q32" s="8">
        <v>2389700</v>
      </c>
      <c r="R32" s="8">
        <v>2390360</v>
      </c>
      <c r="S32" s="8">
        <v>91739</v>
      </c>
      <c r="T32" s="8">
        <v>984894</v>
      </c>
      <c r="U32" s="8"/>
      <c r="V32" s="8">
        <v>1076633</v>
      </c>
      <c r="W32" s="8">
        <v>8232208</v>
      </c>
      <c r="X32" s="8">
        <v>6479770</v>
      </c>
      <c r="Y32" s="8">
        <v>1752438</v>
      </c>
      <c r="Z32" s="2">
        <v>27.04</v>
      </c>
      <c r="AA32" s="6">
        <v>6479770</v>
      </c>
    </row>
    <row r="33" spans="1:27" ht="12.75">
      <c r="A33" s="25" t="s">
        <v>56</v>
      </c>
      <c r="B33" s="24"/>
      <c r="C33" s="6">
        <v>42113833</v>
      </c>
      <c r="D33" s="6"/>
      <c r="E33" s="7">
        <v>43851325</v>
      </c>
      <c r="F33" s="8">
        <v>33911697</v>
      </c>
      <c r="G33" s="8">
        <v>4089235</v>
      </c>
      <c r="H33" s="8">
        <v>2242207</v>
      </c>
      <c r="I33" s="8">
        <v>5034230</v>
      </c>
      <c r="J33" s="8">
        <v>11365672</v>
      </c>
      <c r="K33" s="8">
        <v>3741677</v>
      </c>
      <c r="L33" s="8">
        <v>2144843</v>
      </c>
      <c r="M33" s="8">
        <v>3089860</v>
      </c>
      <c r="N33" s="8">
        <v>8976380</v>
      </c>
      <c r="O33" s="8">
        <v>555292</v>
      </c>
      <c r="P33" s="8">
        <v>2249272</v>
      </c>
      <c r="Q33" s="8">
        <v>1702184</v>
      </c>
      <c r="R33" s="8">
        <v>4506748</v>
      </c>
      <c r="S33" s="8">
        <v>609594</v>
      </c>
      <c r="T33" s="8">
        <v>344170</v>
      </c>
      <c r="U33" s="8">
        <v>1373977</v>
      </c>
      <c r="V33" s="8">
        <v>2327741</v>
      </c>
      <c r="W33" s="8">
        <v>27176541</v>
      </c>
      <c r="X33" s="8">
        <v>33911697</v>
      </c>
      <c r="Y33" s="8">
        <v>-6735156</v>
      </c>
      <c r="Z33" s="2">
        <v>-19.86</v>
      </c>
      <c r="AA33" s="6">
        <v>33911697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384627316</v>
      </c>
      <c r="D35" s="33">
        <f>SUM(D24:D34)</f>
        <v>0</v>
      </c>
      <c r="E35" s="34">
        <f t="shared" si="1"/>
        <v>395346321</v>
      </c>
      <c r="F35" s="35">
        <f t="shared" si="1"/>
        <v>389160756</v>
      </c>
      <c r="G35" s="35">
        <f t="shared" si="1"/>
        <v>33316846</v>
      </c>
      <c r="H35" s="35">
        <f t="shared" si="1"/>
        <v>31902823</v>
      </c>
      <c r="I35" s="35">
        <f t="shared" si="1"/>
        <v>33487489</v>
      </c>
      <c r="J35" s="35">
        <f t="shared" si="1"/>
        <v>98707158</v>
      </c>
      <c r="K35" s="35">
        <f t="shared" si="1"/>
        <v>38115761</v>
      </c>
      <c r="L35" s="35">
        <f t="shared" si="1"/>
        <v>35143119</v>
      </c>
      <c r="M35" s="35">
        <f t="shared" si="1"/>
        <v>29860920</v>
      </c>
      <c r="N35" s="35">
        <f t="shared" si="1"/>
        <v>103119800</v>
      </c>
      <c r="O35" s="35">
        <f t="shared" si="1"/>
        <v>20233632</v>
      </c>
      <c r="P35" s="35">
        <f t="shared" si="1"/>
        <v>33038408</v>
      </c>
      <c r="Q35" s="35">
        <f t="shared" si="1"/>
        <v>25377129</v>
      </c>
      <c r="R35" s="35">
        <f t="shared" si="1"/>
        <v>78649169</v>
      </c>
      <c r="S35" s="35">
        <f t="shared" si="1"/>
        <v>29515067</v>
      </c>
      <c r="T35" s="35">
        <f t="shared" si="1"/>
        <v>24393352</v>
      </c>
      <c r="U35" s="35">
        <f t="shared" si="1"/>
        <v>34305286</v>
      </c>
      <c r="V35" s="35">
        <f t="shared" si="1"/>
        <v>88213705</v>
      </c>
      <c r="W35" s="35">
        <f t="shared" si="1"/>
        <v>368689832</v>
      </c>
      <c r="X35" s="35">
        <f t="shared" si="1"/>
        <v>389160756</v>
      </c>
      <c r="Y35" s="35">
        <f t="shared" si="1"/>
        <v>-20470924</v>
      </c>
      <c r="Z35" s="36">
        <f>+IF(X35&lt;&gt;0,+(Y35/X35)*100,0)</f>
        <v>-5.260274496948505</v>
      </c>
      <c r="AA35" s="33">
        <f>SUM(AA24:AA34)</f>
        <v>389160756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-93181069</v>
      </c>
      <c r="D37" s="46">
        <f>+D21-D35</f>
        <v>0</v>
      </c>
      <c r="E37" s="47">
        <f t="shared" si="2"/>
        <v>-35948293</v>
      </c>
      <c r="F37" s="48">
        <f t="shared" si="2"/>
        <v>-13816491</v>
      </c>
      <c r="G37" s="48">
        <f t="shared" si="2"/>
        <v>106591933</v>
      </c>
      <c r="H37" s="48">
        <f t="shared" si="2"/>
        <v>-22345607</v>
      </c>
      <c r="I37" s="48">
        <f t="shared" si="2"/>
        <v>-22801638</v>
      </c>
      <c r="J37" s="48">
        <f t="shared" si="2"/>
        <v>61444688</v>
      </c>
      <c r="K37" s="48">
        <f t="shared" si="2"/>
        <v>-27171830</v>
      </c>
      <c r="L37" s="48">
        <f t="shared" si="2"/>
        <v>-19502293</v>
      </c>
      <c r="M37" s="48">
        <f t="shared" si="2"/>
        <v>34305382</v>
      </c>
      <c r="N37" s="48">
        <f t="shared" si="2"/>
        <v>-12368741</v>
      </c>
      <c r="O37" s="48">
        <f t="shared" si="2"/>
        <v>-9653422</v>
      </c>
      <c r="P37" s="48">
        <f t="shared" si="2"/>
        <v>-23071122</v>
      </c>
      <c r="Q37" s="48">
        <f t="shared" si="2"/>
        <v>-23241138</v>
      </c>
      <c r="R37" s="48">
        <f t="shared" si="2"/>
        <v>-55965682</v>
      </c>
      <c r="S37" s="48">
        <f t="shared" si="2"/>
        <v>-20334484</v>
      </c>
      <c r="T37" s="48">
        <f t="shared" si="2"/>
        <v>-11947940</v>
      </c>
      <c r="U37" s="48">
        <f t="shared" si="2"/>
        <v>-10347995</v>
      </c>
      <c r="V37" s="48">
        <f t="shared" si="2"/>
        <v>-42630419</v>
      </c>
      <c r="W37" s="48">
        <f t="shared" si="2"/>
        <v>-49520154</v>
      </c>
      <c r="X37" s="48">
        <f>IF(F21=F35,0,X21-X35)</f>
        <v>-13816491</v>
      </c>
      <c r="Y37" s="48">
        <f t="shared" si="2"/>
        <v>-35703663</v>
      </c>
      <c r="Z37" s="49">
        <f>+IF(X37&lt;&gt;0,+(Y37/X37)*100,0)</f>
        <v>258.41339164915314</v>
      </c>
      <c r="AA37" s="46">
        <f>+AA21-AA35</f>
        <v>-13816491</v>
      </c>
    </row>
    <row r="38" spans="1:27" ht="22.5" customHeight="1">
      <c r="A38" s="50" t="s">
        <v>60</v>
      </c>
      <c r="B38" s="29"/>
      <c r="C38" s="6">
        <v>54335009</v>
      </c>
      <c r="D38" s="6"/>
      <c r="E38" s="7">
        <v>30900000</v>
      </c>
      <c r="F38" s="8">
        <v>30900000</v>
      </c>
      <c r="G38" s="8">
        <v>15871982</v>
      </c>
      <c r="H38" s="8">
        <v>2957084</v>
      </c>
      <c r="I38" s="8">
        <v>961149</v>
      </c>
      <c r="J38" s="8">
        <v>19790215</v>
      </c>
      <c r="K38" s="8">
        <v>386250</v>
      </c>
      <c r="L38" s="8">
        <v>1847474</v>
      </c>
      <c r="M38" s="8"/>
      <c r="N38" s="8">
        <v>2233724</v>
      </c>
      <c r="O38" s="8"/>
      <c r="P38" s="8"/>
      <c r="Q38" s="8"/>
      <c r="R38" s="8"/>
      <c r="S38" s="8"/>
      <c r="T38" s="8"/>
      <c r="U38" s="8">
        <v>8876062</v>
      </c>
      <c r="V38" s="8">
        <v>8876062</v>
      </c>
      <c r="W38" s="8">
        <v>30900001</v>
      </c>
      <c r="X38" s="8">
        <v>30900000</v>
      </c>
      <c r="Y38" s="8">
        <v>1</v>
      </c>
      <c r="Z38" s="2"/>
      <c r="AA38" s="6">
        <v>30900000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-38846060</v>
      </c>
      <c r="D41" s="56">
        <f>SUM(D37:D40)</f>
        <v>0</v>
      </c>
      <c r="E41" s="57">
        <f t="shared" si="3"/>
        <v>-5048293</v>
      </c>
      <c r="F41" s="58">
        <f t="shared" si="3"/>
        <v>17083509</v>
      </c>
      <c r="G41" s="58">
        <f t="shared" si="3"/>
        <v>122463915</v>
      </c>
      <c r="H41" s="58">
        <f t="shared" si="3"/>
        <v>-19388523</v>
      </c>
      <c r="I41" s="58">
        <f t="shared" si="3"/>
        <v>-21840489</v>
      </c>
      <c r="J41" s="58">
        <f t="shared" si="3"/>
        <v>81234903</v>
      </c>
      <c r="K41" s="58">
        <f t="shared" si="3"/>
        <v>-26785580</v>
      </c>
      <c r="L41" s="58">
        <f t="shared" si="3"/>
        <v>-17654819</v>
      </c>
      <c r="M41" s="58">
        <f t="shared" si="3"/>
        <v>34305382</v>
      </c>
      <c r="N41" s="58">
        <f t="shared" si="3"/>
        <v>-10135017</v>
      </c>
      <c r="O41" s="58">
        <f t="shared" si="3"/>
        <v>-9653422</v>
      </c>
      <c r="P41" s="58">
        <f t="shared" si="3"/>
        <v>-23071122</v>
      </c>
      <c r="Q41" s="58">
        <f t="shared" si="3"/>
        <v>-23241138</v>
      </c>
      <c r="R41" s="58">
        <f t="shared" si="3"/>
        <v>-55965682</v>
      </c>
      <c r="S41" s="58">
        <f t="shared" si="3"/>
        <v>-20334484</v>
      </c>
      <c r="T41" s="58">
        <f t="shared" si="3"/>
        <v>-11947940</v>
      </c>
      <c r="U41" s="58">
        <f t="shared" si="3"/>
        <v>-1471933</v>
      </c>
      <c r="V41" s="58">
        <f t="shared" si="3"/>
        <v>-33754357</v>
      </c>
      <c r="W41" s="58">
        <f t="shared" si="3"/>
        <v>-18620153</v>
      </c>
      <c r="X41" s="58">
        <f t="shared" si="3"/>
        <v>17083509</v>
      </c>
      <c r="Y41" s="58">
        <f t="shared" si="3"/>
        <v>-35703662</v>
      </c>
      <c r="Z41" s="59">
        <f>+IF(X41&lt;&gt;0,+(Y41/X41)*100,0)</f>
        <v>-208.99489677442733</v>
      </c>
      <c r="AA41" s="56">
        <f>SUM(AA37:AA40)</f>
        <v>17083509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-38846060</v>
      </c>
      <c r="D43" s="64">
        <f>+D41-D42</f>
        <v>0</v>
      </c>
      <c r="E43" s="65">
        <f t="shared" si="4"/>
        <v>-5048293</v>
      </c>
      <c r="F43" s="66">
        <f t="shared" si="4"/>
        <v>17083509</v>
      </c>
      <c r="G43" s="66">
        <f t="shared" si="4"/>
        <v>122463915</v>
      </c>
      <c r="H43" s="66">
        <f t="shared" si="4"/>
        <v>-19388523</v>
      </c>
      <c r="I43" s="66">
        <f t="shared" si="4"/>
        <v>-21840489</v>
      </c>
      <c r="J43" s="66">
        <f t="shared" si="4"/>
        <v>81234903</v>
      </c>
      <c r="K43" s="66">
        <f t="shared" si="4"/>
        <v>-26785580</v>
      </c>
      <c r="L43" s="66">
        <f t="shared" si="4"/>
        <v>-17654819</v>
      </c>
      <c r="M43" s="66">
        <f t="shared" si="4"/>
        <v>34305382</v>
      </c>
      <c r="N43" s="66">
        <f t="shared" si="4"/>
        <v>-10135017</v>
      </c>
      <c r="O43" s="66">
        <f t="shared" si="4"/>
        <v>-9653422</v>
      </c>
      <c r="P43" s="66">
        <f t="shared" si="4"/>
        <v>-23071122</v>
      </c>
      <c r="Q43" s="66">
        <f t="shared" si="4"/>
        <v>-23241138</v>
      </c>
      <c r="R43" s="66">
        <f t="shared" si="4"/>
        <v>-55965682</v>
      </c>
      <c r="S43" s="66">
        <f t="shared" si="4"/>
        <v>-20334484</v>
      </c>
      <c r="T43" s="66">
        <f t="shared" si="4"/>
        <v>-11947940</v>
      </c>
      <c r="U43" s="66">
        <f t="shared" si="4"/>
        <v>-1471933</v>
      </c>
      <c r="V43" s="66">
        <f t="shared" si="4"/>
        <v>-33754357</v>
      </c>
      <c r="W43" s="66">
        <f t="shared" si="4"/>
        <v>-18620153</v>
      </c>
      <c r="X43" s="66">
        <f t="shared" si="4"/>
        <v>17083509</v>
      </c>
      <c r="Y43" s="66">
        <f t="shared" si="4"/>
        <v>-35703662</v>
      </c>
      <c r="Z43" s="67">
        <f>+IF(X43&lt;&gt;0,+(Y43/X43)*100,0)</f>
        <v>-208.99489677442733</v>
      </c>
      <c r="AA43" s="64">
        <f>+AA41-AA42</f>
        <v>17083509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-38846060</v>
      </c>
      <c r="D45" s="56">
        <f>SUM(D43:D44)</f>
        <v>0</v>
      </c>
      <c r="E45" s="57">
        <f t="shared" si="5"/>
        <v>-5048293</v>
      </c>
      <c r="F45" s="58">
        <f t="shared" si="5"/>
        <v>17083509</v>
      </c>
      <c r="G45" s="58">
        <f t="shared" si="5"/>
        <v>122463915</v>
      </c>
      <c r="H45" s="58">
        <f t="shared" si="5"/>
        <v>-19388523</v>
      </c>
      <c r="I45" s="58">
        <f t="shared" si="5"/>
        <v>-21840489</v>
      </c>
      <c r="J45" s="58">
        <f t="shared" si="5"/>
        <v>81234903</v>
      </c>
      <c r="K45" s="58">
        <f t="shared" si="5"/>
        <v>-26785580</v>
      </c>
      <c r="L45" s="58">
        <f t="shared" si="5"/>
        <v>-17654819</v>
      </c>
      <c r="M45" s="58">
        <f t="shared" si="5"/>
        <v>34305382</v>
      </c>
      <c r="N45" s="58">
        <f t="shared" si="5"/>
        <v>-10135017</v>
      </c>
      <c r="O45" s="58">
        <f t="shared" si="5"/>
        <v>-9653422</v>
      </c>
      <c r="P45" s="58">
        <f t="shared" si="5"/>
        <v>-23071122</v>
      </c>
      <c r="Q45" s="58">
        <f t="shared" si="5"/>
        <v>-23241138</v>
      </c>
      <c r="R45" s="58">
        <f t="shared" si="5"/>
        <v>-55965682</v>
      </c>
      <c r="S45" s="58">
        <f t="shared" si="5"/>
        <v>-20334484</v>
      </c>
      <c r="T45" s="58">
        <f t="shared" si="5"/>
        <v>-11947940</v>
      </c>
      <c r="U45" s="58">
        <f t="shared" si="5"/>
        <v>-1471933</v>
      </c>
      <c r="V45" s="58">
        <f t="shared" si="5"/>
        <v>-33754357</v>
      </c>
      <c r="W45" s="58">
        <f t="shared" si="5"/>
        <v>-18620153</v>
      </c>
      <c r="X45" s="58">
        <f t="shared" si="5"/>
        <v>17083509</v>
      </c>
      <c r="Y45" s="58">
        <f t="shared" si="5"/>
        <v>-35703662</v>
      </c>
      <c r="Z45" s="59">
        <f>+IF(X45&lt;&gt;0,+(Y45/X45)*100,0)</f>
        <v>-208.99489677442733</v>
      </c>
      <c r="AA45" s="56">
        <f>SUM(AA43:AA44)</f>
        <v>17083509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-38846060</v>
      </c>
      <c r="D47" s="71">
        <f>SUM(D45:D46)</f>
        <v>0</v>
      </c>
      <c r="E47" s="72">
        <f t="shared" si="6"/>
        <v>-5048293</v>
      </c>
      <c r="F47" s="73">
        <f t="shared" si="6"/>
        <v>17083509</v>
      </c>
      <c r="G47" s="73">
        <f t="shared" si="6"/>
        <v>122463915</v>
      </c>
      <c r="H47" s="74">
        <f t="shared" si="6"/>
        <v>-19388523</v>
      </c>
      <c r="I47" s="74">
        <f t="shared" si="6"/>
        <v>-21840489</v>
      </c>
      <c r="J47" s="74">
        <f t="shared" si="6"/>
        <v>81234903</v>
      </c>
      <c r="K47" s="74">
        <f t="shared" si="6"/>
        <v>-26785580</v>
      </c>
      <c r="L47" s="74">
        <f t="shared" si="6"/>
        <v>-17654819</v>
      </c>
      <c r="M47" s="73">
        <f t="shared" si="6"/>
        <v>34305382</v>
      </c>
      <c r="N47" s="73">
        <f t="shared" si="6"/>
        <v>-10135017</v>
      </c>
      <c r="O47" s="74">
        <f t="shared" si="6"/>
        <v>-9653422</v>
      </c>
      <c r="P47" s="74">
        <f t="shared" si="6"/>
        <v>-23071122</v>
      </c>
      <c r="Q47" s="74">
        <f t="shared" si="6"/>
        <v>-23241138</v>
      </c>
      <c r="R47" s="74">
        <f t="shared" si="6"/>
        <v>-55965682</v>
      </c>
      <c r="S47" s="74">
        <f t="shared" si="6"/>
        <v>-20334484</v>
      </c>
      <c r="T47" s="73">
        <f t="shared" si="6"/>
        <v>-11947940</v>
      </c>
      <c r="U47" s="73">
        <f t="shared" si="6"/>
        <v>-1471933</v>
      </c>
      <c r="V47" s="74">
        <f t="shared" si="6"/>
        <v>-33754357</v>
      </c>
      <c r="W47" s="74">
        <f t="shared" si="6"/>
        <v>-18620153</v>
      </c>
      <c r="X47" s="74">
        <f t="shared" si="6"/>
        <v>17083509</v>
      </c>
      <c r="Y47" s="74">
        <f t="shared" si="6"/>
        <v>-35703662</v>
      </c>
      <c r="Z47" s="75">
        <f>+IF(X47&lt;&gt;0,+(Y47/X47)*100,0)</f>
        <v>-208.99489677442733</v>
      </c>
      <c r="AA47" s="76">
        <f>SUM(AA45:AA46)</f>
        <v>17083509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23257640</v>
      </c>
      <c r="D7" s="6"/>
      <c r="E7" s="7">
        <v>38024994</v>
      </c>
      <c r="F7" s="8">
        <v>38024994</v>
      </c>
      <c r="G7" s="8">
        <v>-2968287</v>
      </c>
      <c r="H7" s="8">
        <v>7655705</v>
      </c>
      <c r="I7" s="8">
        <v>1974084</v>
      </c>
      <c r="J7" s="8">
        <v>6661502</v>
      </c>
      <c r="K7" s="8">
        <v>1243782</v>
      </c>
      <c r="L7" s="8">
        <v>2551559</v>
      </c>
      <c r="M7" s="8">
        <v>3069085</v>
      </c>
      <c r="N7" s="8">
        <v>6864426</v>
      </c>
      <c r="O7" s="8">
        <v>6906873</v>
      </c>
      <c r="P7" s="8">
        <v>2660981</v>
      </c>
      <c r="Q7" s="8">
        <v>2048831</v>
      </c>
      <c r="R7" s="8">
        <v>11616685</v>
      </c>
      <c r="S7" s="8">
        <v>2644657</v>
      </c>
      <c r="T7" s="8">
        <v>1439562</v>
      </c>
      <c r="U7" s="8">
        <v>2569310</v>
      </c>
      <c r="V7" s="8">
        <v>6653529</v>
      </c>
      <c r="W7" s="8">
        <v>31796142</v>
      </c>
      <c r="X7" s="8">
        <v>38024994</v>
      </c>
      <c r="Y7" s="8">
        <v>-6228852</v>
      </c>
      <c r="Z7" s="2">
        <v>-16.38</v>
      </c>
      <c r="AA7" s="6">
        <v>38024994</v>
      </c>
    </row>
    <row r="8" spans="1:27" ht="12.75">
      <c r="A8" s="25" t="s">
        <v>34</v>
      </c>
      <c r="B8" s="24"/>
      <c r="C8" s="6">
        <v>10478888</v>
      </c>
      <c r="D8" s="6"/>
      <c r="E8" s="7">
        <v>16738367</v>
      </c>
      <c r="F8" s="8">
        <v>16738367</v>
      </c>
      <c r="G8" s="8">
        <v>842835</v>
      </c>
      <c r="H8" s="8">
        <v>956708</v>
      </c>
      <c r="I8" s="8">
        <v>693643</v>
      </c>
      <c r="J8" s="8">
        <v>2493186</v>
      </c>
      <c r="K8" s="8">
        <v>961003</v>
      </c>
      <c r="L8" s="8">
        <v>992572</v>
      </c>
      <c r="M8" s="8">
        <v>785313</v>
      </c>
      <c r="N8" s="8">
        <v>2738888</v>
      </c>
      <c r="O8" s="8">
        <v>885673</v>
      </c>
      <c r="P8" s="8">
        <v>888384</v>
      </c>
      <c r="Q8" s="8">
        <v>916857</v>
      </c>
      <c r="R8" s="8">
        <v>2690914</v>
      </c>
      <c r="S8" s="8">
        <v>893339</v>
      </c>
      <c r="T8" s="8">
        <v>744107</v>
      </c>
      <c r="U8" s="8">
        <v>895624</v>
      </c>
      <c r="V8" s="8">
        <v>2533070</v>
      </c>
      <c r="W8" s="8">
        <v>10456058</v>
      </c>
      <c r="X8" s="8">
        <v>16738367</v>
      </c>
      <c r="Y8" s="8">
        <v>-6282309</v>
      </c>
      <c r="Z8" s="2">
        <v>-37.53</v>
      </c>
      <c r="AA8" s="6">
        <v>16738367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155504</v>
      </c>
      <c r="D11" s="6"/>
      <c r="E11" s="7">
        <v>180000</v>
      </c>
      <c r="F11" s="8">
        <v>180000</v>
      </c>
      <c r="G11" s="8">
        <v>27376</v>
      </c>
      <c r="H11" s="8">
        <v>1886</v>
      </c>
      <c r="I11" s="8">
        <v>1886</v>
      </c>
      <c r="J11" s="8">
        <v>31148</v>
      </c>
      <c r="K11" s="8">
        <v>8277</v>
      </c>
      <c r="L11" s="8">
        <v>13691</v>
      </c>
      <c r="M11" s="8">
        <v>30279</v>
      </c>
      <c r="N11" s="8">
        <v>52247</v>
      </c>
      <c r="O11" s="8">
        <v>13830</v>
      </c>
      <c r="P11" s="8">
        <v>21268</v>
      </c>
      <c r="Q11" s="8">
        <v>6391</v>
      </c>
      <c r="R11" s="8">
        <v>41489</v>
      </c>
      <c r="S11" s="8">
        <v>13830</v>
      </c>
      <c r="T11" s="8">
        <v>13830</v>
      </c>
      <c r="U11" s="8">
        <v>17244</v>
      </c>
      <c r="V11" s="8">
        <v>44904</v>
      </c>
      <c r="W11" s="8">
        <v>169788</v>
      </c>
      <c r="X11" s="8">
        <v>180000</v>
      </c>
      <c r="Y11" s="8">
        <v>-10212</v>
      </c>
      <c r="Z11" s="2">
        <v>-5.67</v>
      </c>
      <c r="AA11" s="6">
        <v>180000</v>
      </c>
    </row>
    <row r="12" spans="1:27" ht="12.75">
      <c r="A12" s="25" t="s">
        <v>37</v>
      </c>
      <c r="B12" s="29"/>
      <c r="C12" s="6">
        <v>7802779</v>
      </c>
      <c r="D12" s="6"/>
      <c r="E12" s="7">
        <v>10000000</v>
      </c>
      <c r="F12" s="8">
        <v>9000000</v>
      </c>
      <c r="G12" s="8"/>
      <c r="H12" s="8">
        <v>521252</v>
      </c>
      <c r="I12" s="8">
        <v>1009472</v>
      </c>
      <c r="J12" s="8">
        <v>1530724</v>
      </c>
      <c r="K12" s="8">
        <v>99470</v>
      </c>
      <c r="L12" s="8">
        <v>149334</v>
      </c>
      <c r="M12" s="8">
        <v>86426</v>
      </c>
      <c r="N12" s="8">
        <v>335230</v>
      </c>
      <c r="O12" s="8">
        <v>393564</v>
      </c>
      <c r="P12" s="8">
        <v>171476</v>
      </c>
      <c r="Q12" s="8">
        <v>17389</v>
      </c>
      <c r="R12" s="8">
        <v>582429</v>
      </c>
      <c r="S12" s="8">
        <v>511263</v>
      </c>
      <c r="T12" s="8">
        <v>22959</v>
      </c>
      <c r="U12" s="8">
        <v>1760520</v>
      </c>
      <c r="V12" s="8">
        <v>2294742</v>
      </c>
      <c r="W12" s="8">
        <v>4743125</v>
      </c>
      <c r="X12" s="8">
        <v>9000000</v>
      </c>
      <c r="Y12" s="8">
        <v>-4256875</v>
      </c>
      <c r="Z12" s="2">
        <v>-47.3</v>
      </c>
      <c r="AA12" s="6">
        <v>9000000</v>
      </c>
    </row>
    <row r="13" spans="1:27" ht="12.75">
      <c r="A13" s="23" t="s">
        <v>38</v>
      </c>
      <c r="B13" s="29"/>
      <c r="C13" s="6">
        <v>40390</v>
      </c>
      <c r="D13" s="6"/>
      <c r="E13" s="7"/>
      <c r="F13" s="8"/>
      <c r="G13" s="8">
        <v>1163</v>
      </c>
      <c r="H13" s="8">
        <v>1513</v>
      </c>
      <c r="I13" s="8">
        <v>407</v>
      </c>
      <c r="J13" s="8">
        <v>3083</v>
      </c>
      <c r="K13" s="8">
        <v>117</v>
      </c>
      <c r="L13" s="8">
        <v>1527</v>
      </c>
      <c r="M13" s="8">
        <v>1759</v>
      </c>
      <c r="N13" s="8">
        <v>3403</v>
      </c>
      <c r="O13" s="8">
        <v>3115</v>
      </c>
      <c r="P13" s="8">
        <v>2880</v>
      </c>
      <c r="Q13" s="8">
        <v>3112</v>
      </c>
      <c r="R13" s="8">
        <v>9107</v>
      </c>
      <c r="S13" s="8">
        <v>4114</v>
      </c>
      <c r="T13" s="8">
        <v>5786</v>
      </c>
      <c r="U13" s="8">
        <v>1718</v>
      </c>
      <c r="V13" s="8">
        <v>11618</v>
      </c>
      <c r="W13" s="8">
        <v>27211</v>
      </c>
      <c r="X13" s="8"/>
      <c r="Y13" s="8">
        <v>27211</v>
      </c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18383</v>
      </c>
      <c r="D15" s="6"/>
      <c r="E15" s="7">
        <v>90000</v>
      </c>
      <c r="F15" s="8">
        <v>90000</v>
      </c>
      <c r="G15" s="8">
        <v>250</v>
      </c>
      <c r="H15" s="8"/>
      <c r="I15" s="8">
        <v>177</v>
      </c>
      <c r="J15" s="8">
        <v>427</v>
      </c>
      <c r="K15" s="8">
        <v>1937</v>
      </c>
      <c r="L15" s="8"/>
      <c r="M15" s="8"/>
      <c r="N15" s="8">
        <v>1937</v>
      </c>
      <c r="O15" s="8"/>
      <c r="P15" s="8">
        <v>1937</v>
      </c>
      <c r="Q15" s="8"/>
      <c r="R15" s="8">
        <v>1937</v>
      </c>
      <c r="S15" s="8"/>
      <c r="T15" s="8"/>
      <c r="U15" s="8">
        <v>884</v>
      </c>
      <c r="V15" s="8">
        <v>884</v>
      </c>
      <c r="W15" s="8">
        <v>5185</v>
      </c>
      <c r="X15" s="8">
        <v>90000</v>
      </c>
      <c r="Y15" s="8">
        <v>-84815</v>
      </c>
      <c r="Z15" s="2">
        <v>-94.24</v>
      </c>
      <c r="AA15" s="6">
        <v>90000</v>
      </c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434437951</v>
      </c>
      <c r="D18" s="6"/>
      <c r="E18" s="7">
        <v>487804000</v>
      </c>
      <c r="F18" s="8">
        <v>496750000</v>
      </c>
      <c r="G18" s="8">
        <v>193567000</v>
      </c>
      <c r="H18" s="8">
        <v>4670000</v>
      </c>
      <c r="I18" s="8">
        <v>955500</v>
      </c>
      <c r="J18" s="8">
        <v>199192500</v>
      </c>
      <c r="K18" s="8">
        <v>3000000</v>
      </c>
      <c r="L18" s="8">
        <v>550000</v>
      </c>
      <c r="M18" s="8">
        <v>159777000</v>
      </c>
      <c r="N18" s="8">
        <v>163327000</v>
      </c>
      <c r="O18" s="8"/>
      <c r="P18" s="8">
        <v>4744500</v>
      </c>
      <c r="Q18" s="8">
        <v>121740000</v>
      </c>
      <c r="R18" s="8">
        <v>126484500</v>
      </c>
      <c r="S18" s="8"/>
      <c r="T18" s="8">
        <v>596000</v>
      </c>
      <c r="U18" s="8"/>
      <c r="V18" s="8">
        <v>596000</v>
      </c>
      <c r="W18" s="8">
        <v>489600000</v>
      </c>
      <c r="X18" s="8">
        <v>496750000</v>
      </c>
      <c r="Y18" s="8">
        <v>-7150000</v>
      </c>
      <c r="Z18" s="2">
        <v>-1.44</v>
      </c>
      <c r="AA18" s="6">
        <v>496750000</v>
      </c>
    </row>
    <row r="19" spans="1:27" ht="12.75">
      <c r="A19" s="23" t="s">
        <v>44</v>
      </c>
      <c r="B19" s="29"/>
      <c r="C19" s="6">
        <v>1488202</v>
      </c>
      <c r="D19" s="6"/>
      <c r="E19" s="7">
        <v>1350830</v>
      </c>
      <c r="F19" s="26">
        <v>2350830</v>
      </c>
      <c r="G19" s="26">
        <v>212630</v>
      </c>
      <c r="H19" s="26">
        <v>290826</v>
      </c>
      <c r="I19" s="26">
        <v>149486</v>
      </c>
      <c r="J19" s="26">
        <v>652942</v>
      </c>
      <c r="K19" s="26">
        <v>32338</v>
      </c>
      <c r="L19" s="26">
        <v>19756</v>
      </c>
      <c r="M19" s="26">
        <v>8058</v>
      </c>
      <c r="N19" s="26">
        <v>60152</v>
      </c>
      <c r="O19" s="26">
        <v>168379</v>
      </c>
      <c r="P19" s="26">
        <v>70452</v>
      </c>
      <c r="Q19" s="26">
        <v>1282</v>
      </c>
      <c r="R19" s="26">
        <v>240113</v>
      </c>
      <c r="S19" s="26">
        <v>1160</v>
      </c>
      <c r="T19" s="26">
        <v>89596</v>
      </c>
      <c r="U19" s="26">
        <v>1093</v>
      </c>
      <c r="V19" s="26">
        <v>91849</v>
      </c>
      <c r="W19" s="26">
        <v>1045056</v>
      </c>
      <c r="X19" s="26">
        <v>2350830</v>
      </c>
      <c r="Y19" s="26">
        <v>-1305774</v>
      </c>
      <c r="Z19" s="27">
        <v>-55.55</v>
      </c>
      <c r="AA19" s="28">
        <v>2350830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477679737</v>
      </c>
      <c r="D21" s="33">
        <f t="shared" si="0"/>
        <v>0</v>
      </c>
      <c r="E21" s="34">
        <f t="shared" si="0"/>
        <v>554188191</v>
      </c>
      <c r="F21" s="35">
        <f t="shared" si="0"/>
        <v>563134191</v>
      </c>
      <c r="G21" s="35">
        <f t="shared" si="0"/>
        <v>191682967</v>
      </c>
      <c r="H21" s="35">
        <f t="shared" si="0"/>
        <v>14097890</v>
      </c>
      <c r="I21" s="35">
        <f t="shared" si="0"/>
        <v>4784655</v>
      </c>
      <c r="J21" s="35">
        <f t="shared" si="0"/>
        <v>210565512</v>
      </c>
      <c r="K21" s="35">
        <f t="shared" si="0"/>
        <v>5346924</v>
      </c>
      <c r="L21" s="35">
        <f t="shared" si="0"/>
        <v>4278439</v>
      </c>
      <c r="M21" s="35">
        <f t="shared" si="0"/>
        <v>163757920</v>
      </c>
      <c r="N21" s="35">
        <f t="shared" si="0"/>
        <v>173383283</v>
      </c>
      <c r="O21" s="35">
        <f t="shared" si="0"/>
        <v>8371434</v>
      </c>
      <c r="P21" s="35">
        <f t="shared" si="0"/>
        <v>8561878</v>
      </c>
      <c r="Q21" s="35">
        <f t="shared" si="0"/>
        <v>124733862</v>
      </c>
      <c r="R21" s="35">
        <f t="shared" si="0"/>
        <v>141667174</v>
      </c>
      <c r="S21" s="35">
        <f t="shared" si="0"/>
        <v>4068363</v>
      </c>
      <c r="T21" s="35">
        <f t="shared" si="0"/>
        <v>2911840</v>
      </c>
      <c r="U21" s="35">
        <f t="shared" si="0"/>
        <v>5246393</v>
      </c>
      <c r="V21" s="35">
        <f t="shared" si="0"/>
        <v>12226596</v>
      </c>
      <c r="W21" s="35">
        <f t="shared" si="0"/>
        <v>537842565</v>
      </c>
      <c r="X21" s="35">
        <f t="shared" si="0"/>
        <v>563134191</v>
      </c>
      <c r="Y21" s="35">
        <f t="shared" si="0"/>
        <v>-25291626</v>
      </c>
      <c r="Z21" s="36">
        <f>+IF(X21&lt;&gt;0,+(Y21/X21)*100,0)</f>
        <v>-4.491225431559704</v>
      </c>
      <c r="AA21" s="33">
        <f>SUM(AA5:AA20)</f>
        <v>563134191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201676562</v>
      </c>
      <c r="D24" s="6"/>
      <c r="E24" s="7">
        <v>200218483</v>
      </c>
      <c r="F24" s="8">
        <v>200218483</v>
      </c>
      <c r="G24" s="8">
        <v>15276553</v>
      </c>
      <c r="H24" s="8">
        <v>16211005</v>
      </c>
      <c r="I24" s="8">
        <v>16134880</v>
      </c>
      <c r="J24" s="8">
        <v>47622438</v>
      </c>
      <c r="K24" s="8">
        <v>16896348</v>
      </c>
      <c r="L24" s="8">
        <v>16729372</v>
      </c>
      <c r="M24" s="8">
        <v>17841569</v>
      </c>
      <c r="N24" s="8">
        <v>51467289</v>
      </c>
      <c r="O24" s="8">
        <v>17003417</v>
      </c>
      <c r="P24" s="8">
        <v>17055105</v>
      </c>
      <c r="Q24" s="8">
        <v>20389630</v>
      </c>
      <c r="R24" s="8">
        <v>54448152</v>
      </c>
      <c r="S24" s="8">
        <v>16359841</v>
      </c>
      <c r="T24" s="8">
        <v>16970196</v>
      </c>
      <c r="U24" s="8">
        <v>16035944</v>
      </c>
      <c r="V24" s="8">
        <v>49365981</v>
      </c>
      <c r="W24" s="8">
        <v>202903860</v>
      </c>
      <c r="X24" s="8">
        <v>200218483</v>
      </c>
      <c r="Y24" s="8">
        <v>2685377</v>
      </c>
      <c r="Z24" s="2">
        <v>1.34</v>
      </c>
      <c r="AA24" s="6">
        <v>200218483</v>
      </c>
    </row>
    <row r="25" spans="1:27" ht="12.75">
      <c r="A25" s="25" t="s">
        <v>49</v>
      </c>
      <c r="B25" s="24"/>
      <c r="C25" s="6">
        <v>8088737</v>
      </c>
      <c r="D25" s="6"/>
      <c r="E25" s="7">
        <v>7939592</v>
      </c>
      <c r="F25" s="8">
        <v>7939592</v>
      </c>
      <c r="G25" s="8">
        <v>671743</v>
      </c>
      <c r="H25" s="8">
        <v>671743</v>
      </c>
      <c r="I25" s="8">
        <v>671743</v>
      </c>
      <c r="J25" s="8">
        <v>2015229</v>
      </c>
      <c r="K25" s="8">
        <v>671742</v>
      </c>
      <c r="L25" s="8">
        <v>665528</v>
      </c>
      <c r="M25" s="8">
        <v>665528</v>
      </c>
      <c r="N25" s="8">
        <v>2002798</v>
      </c>
      <c r="O25" s="8">
        <v>665529</v>
      </c>
      <c r="P25" s="8">
        <v>665529</v>
      </c>
      <c r="Q25" s="8">
        <v>679809</v>
      </c>
      <c r="R25" s="8">
        <v>2010867</v>
      </c>
      <c r="S25" s="8">
        <v>675523</v>
      </c>
      <c r="T25" s="8">
        <v>664097</v>
      </c>
      <c r="U25" s="8">
        <v>1003146</v>
      </c>
      <c r="V25" s="8">
        <v>2342766</v>
      </c>
      <c r="W25" s="8">
        <v>8371660</v>
      </c>
      <c r="X25" s="8">
        <v>7939592</v>
      </c>
      <c r="Y25" s="8">
        <v>432068</v>
      </c>
      <c r="Z25" s="2">
        <v>5.44</v>
      </c>
      <c r="AA25" s="6">
        <v>7939592</v>
      </c>
    </row>
    <row r="26" spans="1:27" ht="12.75">
      <c r="A26" s="25" t="s">
        <v>50</v>
      </c>
      <c r="B26" s="24"/>
      <c r="C26" s="6">
        <v>14807435</v>
      </c>
      <c r="D26" s="6"/>
      <c r="E26" s="7">
        <v>6000000</v>
      </c>
      <c r="F26" s="8">
        <v>2294078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2294078</v>
      </c>
      <c r="Y26" s="8">
        <v>-2294078</v>
      </c>
      <c r="Z26" s="2">
        <v>-100</v>
      </c>
      <c r="AA26" s="6">
        <v>2294078</v>
      </c>
    </row>
    <row r="27" spans="1:27" ht="12.75">
      <c r="A27" s="25" t="s">
        <v>51</v>
      </c>
      <c r="B27" s="24"/>
      <c r="C27" s="6">
        <v>63493019</v>
      </c>
      <c r="D27" s="6"/>
      <c r="E27" s="7">
        <v>60331217</v>
      </c>
      <c r="F27" s="8">
        <v>767605</v>
      </c>
      <c r="G27" s="8"/>
      <c r="H27" s="8"/>
      <c r="I27" s="8"/>
      <c r="J27" s="8"/>
      <c r="K27" s="8"/>
      <c r="L27" s="8"/>
      <c r="M27" s="8">
        <v>33024755</v>
      </c>
      <c r="N27" s="8">
        <v>33024755</v>
      </c>
      <c r="O27" s="8">
        <v>5494464</v>
      </c>
      <c r="P27" s="8"/>
      <c r="Q27" s="8">
        <v>11009366</v>
      </c>
      <c r="R27" s="8">
        <v>16503830</v>
      </c>
      <c r="S27" s="8">
        <v>5570481</v>
      </c>
      <c r="T27" s="8">
        <v>5787506</v>
      </c>
      <c r="U27" s="8">
        <v>1214203</v>
      </c>
      <c r="V27" s="8">
        <v>12572190</v>
      </c>
      <c r="W27" s="8">
        <v>62100775</v>
      </c>
      <c r="X27" s="8">
        <v>767605</v>
      </c>
      <c r="Y27" s="8">
        <v>61333170</v>
      </c>
      <c r="Z27" s="2">
        <v>7990.2</v>
      </c>
      <c r="AA27" s="6">
        <v>767605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31683396</v>
      </c>
      <c r="D29" s="6"/>
      <c r="E29" s="7">
        <v>29000000</v>
      </c>
      <c r="F29" s="8">
        <v>21702726</v>
      </c>
      <c r="G29" s="8"/>
      <c r="H29" s="8">
        <v>815241</v>
      </c>
      <c r="I29" s="8">
        <v>2034834</v>
      </c>
      <c r="J29" s="8">
        <v>2850075</v>
      </c>
      <c r="K29" s="8">
        <v>386592</v>
      </c>
      <c r="L29" s="8">
        <v>2442621</v>
      </c>
      <c r="M29" s="8">
        <v>292406</v>
      </c>
      <c r="N29" s="8">
        <v>3121619</v>
      </c>
      <c r="O29" s="8">
        <v>2991580</v>
      </c>
      <c r="P29" s="8">
        <v>302501</v>
      </c>
      <c r="Q29" s="8">
        <v>1256185</v>
      </c>
      <c r="R29" s="8">
        <v>4550266</v>
      </c>
      <c r="S29" s="8">
        <v>96337</v>
      </c>
      <c r="T29" s="8">
        <v>170412</v>
      </c>
      <c r="U29" s="8">
        <v>2499483</v>
      </c>
      <c r="V29" s="8">
        <v>2766232</v>
      </c>
      <c r="W29" s="8">
        <v>13288192</v>
      </c>
      <c r="X29" s="8">
        <v>21702726</v>
      </c>
      <c r="Y29" s="8">
        <v>-8414534</v>
      </c>
      <c r="Z29" s="2">
        <v>-38.77</v>
      </c>
      <c r="AA29" s="6">
        <v>21702726</v>
      </c>
    </row>
    <row r="30" spans="1:27" ht="12.75">
      <c r="A30" s="25" t="s">
        <v>54</v>
      </c>
      <c r="B30" s="24"/>
      <c r="C30" s="6">
        <v>10698838</v>
      </c>
      <c r="D30" s="6"/>
      <c r="E30" s="7">
        <v>25735622</v>
      </c>
      <c r="F30" s="8">
        <v>15468352</v>
      </c>
      <c r="G30" s="8">
        <v>14050</v>
      </c>
      <c r="H30" s="8">
        <v>1464642</v>
      </c>
      <c r="I30" s="8">
        <v>199110</v>
      </c>
      <c r="J30" s="8">
        <v>1677802</v>
      </c>
      <c r="K30" s="8">
        <v>1791984</v>
      </c>
      <c r="L30" s="8">
        <v>498240</v>
      </c>
      <c r="M30" s="8">
        <v>5185333</v>
      </c>
      <c r="N30" s="8">
        <v>7475557</v>
      </c>
      <c r="O30" s="8">
        <v>523109</v>
      </c>
      <c r="P30" s="8">
        <v>-2883569</v>
      </c>
      <c r="Q30" s="8">
        <v>1999450</v>
      </c>
      <c r="R30" s="8">
        <v>-361010</v>
      </c>
      <c r="S30" s="8">
        <v>1871501</v>
      </c>
      <c r="T30" s="8"/>
      <c r="U30" s="8">
        <v>257458</v>
      </c>
      <c r="V30" s="8">
        <v>2128959</v>
      </c>
      <c r="W30" s="8">
        <v>10921308</v>
      </c>
      <c r="X30" s="8">
        <v>15468352</v>
      </c>
      <c r="Y30" s="8">
        <v>-4547044</v>
      </c>
      <c r="Z30" s="2">
        <v>-29.4</v>
      </c>
      <c r="AA30" s="6">
        <v>15468352</v>
      </c>
    </row>
    <row r="31" spans="1:27" ht="12.75">
      <c r="A31" s="25" t="s">
        <v>55</v>
      </c>
      <c r="B31" s="24"/>
      <c r="C31" s="6">
        <v>203115191</v>
      </c>
      <c r="D31" s="6"/>
      <c r="E31" s="7">
        <v>173570290</v>
      </c>
      <c r="F31" s="8">
        <v>213914267</v>
      </c>
      <c r="G31" s="8">
        <v>13929231</v>
      </c>
      <c r="H31" s="8">
        <v>21163140</v>
      </c>
      <c r="I31" s="8">
        <v>18020580</v>
      </c>
      <c r="J31" s="8">
        <v>53112951</v>
      </c>
      <c r="K31" s="8">
        <v>18132100</v>
      </c>
      <c r="L31" s="8">
        <v>20282614</v>
      </c>
      <c r="M31" s="8">
        <v>21633877</v>
      </c>
      <c r="N31" s="8">
        <v>60048591</v>
      </c>
      <c r="O31" s="8">
        <v>8905946</v>
      </c>
      <c r="P31" s="8">
        <v>-1331167</v>
      </c>
      <c r="Q31" s="8">
        <v>18300505</v>
      </c>
      <c r="R31" s="8">
        <v>25875284</v>
      </c>
      <c r="S31" s="8">
        <v>32099136</v>
      </c>
      <c r="T31" s="8">
        <v>6496339</v>
      </c>
      <c r="U31" s="8">
        <v>9764323</v>
      </c>
      <c r="V31" s="8">
        <v>48359798</v>
      </c>
      <c r="W31" s="8">
        <v>187396624</v>
      </c>
      <c r="X31" s="8">
        <v>213914267</v>
      </c>
      <c r="Y31" s="8">
        <v>-26517643</v>
      </c>
      <c r="Z31" s="2">
        <v>-12.4</v>
      </c>
      <c r="AA31" s="6">
        <v>213914267</v>
      </c>
    </row>
    <row r="32" spans="1:27" ht="12.75">
      <c r="A32" s="25" t="s">
        <v>43</v>
      </c>
      <c r="B32" s="24"/>
      <c r="C32" s="6">
        <v>961991</v>
      </c>
      <c r="D32" s="6"/>
      <c r="E32" s="7">
        <v>150000</v>
      </c>
      <c r="F32" s="8">
        <v>6667386</v>
      </c>
      <c r="G32" s="8"/>
      <c r="H32" s="8">
        <v>2609</v>
      </c>
      <c r="I32" s="8">
        <v>49216</v>
      </c>
      <c r="J32" s="8">
        <v>51825</v>
      </c>
      <c r="K32" s="8">
        <v>2609</v>
      </c>
      <c r="L32" s="8">
        <v>25500</v>
      </c>
      <c r="M32" s="8">
        <v>1150322</v>
      </c>
      <c r="N32" s="8">
        <v>1178431</v>
      </c>
      <c r="O32" s="8">
        <v>171517</v>
      </c>
      <c r="P32" s="8">
        <v>4478654</v>
      </c>
      <c r="Q32" s="8">
        <v>269108</v>
      </c>
      <c r="R32" s="8">
        <v>4919279</v>
      </c>
      <c r="S32" s="8">
        <v>66547</v>
      </c>
      <c r="T32" s="8">
        <v>172890</v>
      </c>
      <c r="U32" s="8">
        <v>12500</v>
      </c>
      <c r="V32" s="8">
        <v>251937</v>
      </c>
      <c r="W32" s="8">
        <v>6401472</v>
      </c>
      <c r="X32" s="8">
        <v>6667386</v>
      </c>
      <c r="Y32" s="8">
        <v>-265914</v>
      </c>
      <c r="Z32" s="2">
        <v>-3.99</v>
      </c>
      <c r="AA32" s="6">
        <v>6667386</v>
      </c>
    </row>
    <row r="33" spans="1:27" ht="12.75">
      <c r="A33" s="25" t="s">
        <v>56</v>
      </c>
      <c r="B33" s="24"/>
      <c r="C33" s="6">
        <v>92680277</v>
      </c>
      <c r="D33" s="6"/>
      <c r="E33" s="7">
        <v>104779747</v>
      </c>
      <c r="F33" s="8">
        <v>92106702</v>
      </c>
      <c r="G33" s="8">
        <v>5041933</v>
      </c>
      <c r="H33" s="8">
        <v>9321255</v>
      </c>
      <c r="I33" s="8">
        <v>8949208</v>
      </c>
      <c r="J33" s="8">
        <v>23312396</v>
      </c>
      <c r="K33" s="8">
        <v>5969036</v>
      </c>
      <c r="L33" s="8">
        <v>9610821</v>
      </c>
      <c r="M33" s="8">
        <v>9506887</v>
      </c>
      <c r="N33" s="8">
        <v>25086744</v>
      </c>
      <c r="O33" s="8">
        <v>10931367</v>
      </c>
      <c r="P33" s="8">
        <v>7723494</v>
      </c>
      <c r="Q33" s="8">
        <v>4722715</v>
      </c>
      <c r="R33" s="8">
        <v>23377576</v>
      </c>
      <c r="S33" s="8">
        <v>6442614</v>
      </c>
      <c r="T33" s="8">
        <v>6310383</v>
      </c>
      <c r="U33" s="8">
        <v>7249015</v>
      </c>
      <c r="V33" s="8">
        <v>20002012</v>
      </c>
      <c r="W33" s="8">
        <v>91778728</v>
      </c>
      <c r="X33" s="8">
        <v>92106702</v>
      </c>
      <c r="Y33" s="8">
        <v>-327974</v>
      </c>
      <c r="Z33" s="2">
        <v>-0.36</v>
      </c>
      <c r="AA33" s="6">
        <v>92106702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627205446</v>
      </c>
      <c r="D35" s="33">
        <f>SUM(D24:D34)</f>
        <v>0</v>
      </c>
      <c r="E35" s="34">
        <f t="shared" si="1"/>
        <v>607724951</v>
      </c>
      <c r="F35" s="35">
        <f t="shared" si="1"/>
        <v>561079191</v>
      </c>
      <c r="G35" s="35">
        <f t="shared" si="1"/>
        <v>34933510</v>
      </c>
      <c r="H35" s="35">
        <f t="shared" si="1"/>
        <v>49649635</v>
      </c>
      <c r="I35" s="35">
        <f t="shared" si="1"/>
        <v>46059571</v>
      </c>
      <c r="J35" s="35">
        <f t="shared" si="1"/>
        <v>130642716</v>
      </c>
      <c r="K35" s="35">
        <f t="shared" si="1"/>
        <v>43850411</v>
      </c>
      <c r="L35" s="35">
        <f t="shared" si="1"/>
        <v>50254696</v>
      </c>
      <c r="M35" s="35">
        <f t="shared" si="1"/>
        <v>89300677</v>
      </c>
      <c r="N35" s="35">
        <f t="shared" si="1"/>
        <v>183405784</v>
      </c>
      <c r="O35" s="35">
        <f t="shared" si="1"/>
        <v>46686929</v>
      </c>
      <c r="P35" s="35">
        <f t="shared" si="1"/>
        <v>26010547</v>
      </c>
      <c r="Q35" s="35">
        <f t="shared" si="1"/>
        <v>58626768</v>
      </c>
      <c r="R35" s="35">
        <f t="shared" si="1"/>
        <v>131324244</v>
      </c>
      <c r="S35" s="35">
        <f t="shared" si="1"/>
        <v>63181980</v>
      </c>
      <c r="T35" s="35">
        <f t="shared" si="1"/>
        <v>36571823</v>
      </c>
      <c r="U35" s="35">
        <f t="shared" si="1"/>
        <v>38036072</v>
      </c>
      <c r="V35" s="35">
        <f t="shared" si="1"/>
        <v>137789875</v>
      </c>
      <c r="W35" s="35">
        <f t="shared" si="1"/>
        <v>583162619</v>
      </c>
      <c r="X35" s="35">
        <f t="shared" si="1"/>
        <v>561079191</v>
      </c>
      <c r="Y35" s="35">
        <f t="shared" si="1"/>
        <v>22083428</v>
      </c>
      <c r="Z35" s="36">
        <f>+IF(X35&lt;&gt;0,+(Y35/X35)*100,0)</f>
        <v>3.935884337581858</v>
      </c>
      <c r="AA35" s="33">
        <f>SUM(AA24:AA34)</f>
        <v>561079191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-149525709</v>
      </c>
      <c r="D37" s="46">
        <f>+D21-D35</f>
        <v>0</v>
      </c>
      <c r="E37" s="47">
        <f t="shared" si="2"/>
        <v>-53536760</v>
      </c>
      <c r="F37" s="48">
        <f t="shared" si="2"/>
        <v>2055000</v>
      </c>
      <c r="G37" s="48">
        <f t="shared" si="2"/>
        <v>156749457</v>
      </c>
      <c r="H37" s="48">
        <f t="shared" si="2"/>
        <v>-35551745</v>
      </c>
      <c r="I37" s="48">
        <f t="shared" si="2"/>
        <v>-41274916</v>
      </c>
      <c r="J37" s="48">
        <f t="shared" si="2"/>
        <v>79922796</v>
      </c>
      <c r="K37" s="48">
        <f t="shared" si="2"/>
        <v>-38503487</v>
      </c>
      <c r="L37" s="48">
        <f t="shared" si="2"/>
        <v>-45976257</v>
      </c>
      <c r="M37" s="48">
        <f t="shared" si="2"/>
        <v>74457243</v>
      </c>
      <c r="N37" s="48">
        <f t="shared" si="2"/>
        <v>-10022501</v>
      </c>
      <c r="O37" s="48">
        <f t="shared" si="2"/>
        <v>-38315495</v>
      </c>
      <c r="P37" s="48">
        <f t="shared" si="2"/>
        <v>-17448669</v>
      </c>
      <c r="Q37" s="48">
        <f t="shared" si="2"/>
        <v>66107094</v>
      </c>
      <c r="R37" s="48">
        <f t="shared" si="2"/>
        <v>10342930</v>
      </c>
      <c r="S37" s="48">
        <f t="shared" si="2"/>
        <v>-59113617</v>
      </c>
      <c r="T37" s="48">
        <f t="shared" si="2"/>
        <v>-33659983</v>
      </c>
      <c r="U37" s="48">
        <f t="shared" si="2"/>
        <v>-32789679</v>
      </c>
      <c r="V37" s="48">
        <f t="shared" si="2"/>
        <v>-125563279</v>
      </c>
      <c r="W37" s="48">
        <f t="shared" si="2"/>
        <v>-45320054</v>
      </c>
      <c r="X37" s="48">
        <f>IF(F21=F35,0,X21-X35)</f>
        <v>2055000</v>
      </c>
      <c r="Y37" s="48">
        <f t="shared" si="2"/>
        <v>-47375054</v>
      </c>
      <c r="Z37" s="49">
        <f>+IF(X37&lt;&gt;0,+(Y37/X37)*100,0)</f>
        <v>-2305.3554257907545</v>
      </c>
      <c r="AA37" s="46">
        <f>+AA21-AA35</f>
        <v>2055000</v>
      </c>
    </row>
    <row r="38" spans="1:27" ht="22.5" customHeight="1">
      <c r="A38" s="50" t="s">
        <v>60</v>
      </c>
      <c r="B38" s="29"/>
      <c r="C38" s="6">
        <v>442452000</v>
      </c>
      <c r="D38" s="6"/>
      <c r="E38" s="7">
        <v>491852000</v>
      </c>
      <c r="F38" s="8">
        <v>491852000</v>
      </c>
      <c r="G38" s="8"/>
      <c r="H38" s="8"/>
      <c r="I38" s="8">
        <v>152774000</v>
      </c>
      <c r="J38" s="8">
        <v>152774000</v>
      </c>
      <c r="K38" s="8"/>
      <c r="L38" s="8"/>
      <c r="M38" s="8">
        <v>120549989</v>
      </c>
      <c r="N38" s="8">
        <v>120549989</v>
      </c>
      <c r="O38" s="8"/>
      <c r="P38" s="8"/>
      <c r="Q38" s="8"/>
      <c r="R38" s="8"/>
      <c r="S38" s="8"/>
      <c r="T38" s="8">
        <v>119638693</v>
      </c>
      <c r="U38" s="8">
        <v>48188119</v>
      </c>
      <c r="V38" s="8">
        <v>167826812</v>
      </c>
      <c r="W38" s="8">
        <v>441150801</v>
      </c>
      <c r="X38" s="8">
        <v>491852000</v>
      </c>
      <c r="Y38" s="8">
        <v>-50701199</v>
      </c>
      <c r="Z38" s="2">
        <v>-10.31</v>
      </c>
      <c r="AA38" s="6">
        <v>491852000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>
        <v>8359695</v>
      </c>
      <c r="U40" s="52"/>
      <c r="V40" s="52">
        <v>8359695</v>
      </c>
      <c r="W40" s="52">
        <v>8359695</v>
      </c>
      <c r="X40" s="8"/>
      <c r="Y40" s="52">
        <v>8359695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292926291</v>
      </c>
      <c r="D41" s="56">
        <f>SUM(D37:D40)</f>
        <v>0</v>
      </c>
      <c r="E41" s="57">
        <f t="shared" si="3"/>
        <v>438315240</v>
      </c>
      <c r="F41" s="58">
        <f t="shared" si="3"/>
        <v>493907000</v>
      </c>
      <c r="G41" s="58">
        <f t="shared" si="3"/>
        <v>156749457</v>
      </c>
      <c r="H41" s="58">
        <f t="shared" si="3"/>
        <v>-35551745</v>
      </c>
      <c r="I41" s="58">
        <f t="shared" si="3"/>
        <v>111499084</v>
      </c>
      <c r="J41" s="58">
        <f t="shared" si="3"/>
        <v>232696796</v>
      </c>
      <c r="K41" s="58">
        <f t="shared" si="3"/>
        <v>-38503487</v>
      </c>
      <c r="L41" s="58">
        <f t="shared" si="3"/>
        <v>-45976257</v>
      </c>
      <c r="M41" s="58">
        <f t="shared" si="3"/>
        <v>195007232</v>
      </c>
      <c r="N41" s="58">
        <f t="shared" si="3"/>
        <v>110527488</v>
      </c>
      <c r="O41" s="58">
        <f t="shared" si="3"/>
        <v>-38315495</v>
      </c>
      <c r="P41" s="58">
        <f t="shared" si="3"/>
        <v>-17448669</v>
      </c>
      <c r="Q41" s="58">
        <f t="shared" si="3"/>
        <v>66107094</v>
      </c>
      <c r="R41" s="58">
        <f t="shared" si="3"/>
        <v>10342930</v>
      </c>
      <c r="S41" s="58">
        <f t="shared" si="3"/>
        <v>-59113617</v>
      </c>
      <c r="T41" s="58">
        <f t="shared" si="3"/>
        <v>94338405</v>
      </c>
      <c r="U41" s="58">
        <f t="shared" si="3"/>
        <v>15398440</v>
      </c>
      <c r="V41" s="58">
        <f t="shared" si="3"/>
        <v>50623228</v>
      </c>
      <c r="W41" s="58">
        <f t="shared" si="3"/>
        <v>404190442</v>
      </c>
      <c r="X41" s="58">
        <f t="shared" si="3"/>
        <v>493907000</v>
      </c>
      <c r="Y41" s="58">
        <f t="shared" si="3"/>
        <v>-89716558</v>
      </c>
      <c r="Z41" s="59">
        <f>+IF(X41&lt;&gt;0,+(Y41/X41)*100,0)</f>
        <v>-18.164666222588462</v>
      </c>
      <c r="AA41" s="56">
        <f>SUM(AA37:AA40)</f>
        <v>493907000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292926291</v>
      </c>
      <c r="D43" s="64">
        <f>+D41-D42</f>
        <v>0</v>
      </c>
      <c r="E43" s="65">
        <f t="shared" si="4"/>
        <v>438315240</v>
      </c>
      <c r="F43" s="66">
        <f t="shared" si="4"/>
        <v>493907000</v>
      </c>
      <c r="G43" s="66">
        <f t="shared" si="4"/>
        <v>156749457</v>
      </c>
      <c r="H43" s="66">
        <f t="shared" si="4"/>
        <v>-35551745</v>
      </c>
      <c r="I43" s="66">
        <f t="shared" si="4"/>
        <v>111499084</v>
      </c>
      <c r="J43" s="66">
        <f t="shared" si="4"/>
        <v>232696796</v>
      </c>
      <c r="K43" s="66">
        <f t="shared" si="4"/>
        <v>-38503487</v>
      </c>
      <c r="L43" s="66">
        <f t="shared" si="4"/>
        <v>-45976257</v>
      </c>
      <c r="M43" s="66">
        <f t="shared" si="4"/>
        <v>195007232</v>
      </c>
      <c r="N43" s="66">
        <f t="shared" si="4"/>
        <v>110527488</v>
      </c>
      <c r="O43" s="66">
        <f t="shared" si="4"/>
        <v>-38315495</v>
      </c>
      <c r="P43" s="66">
        <f t="shared" si="4"/>
        <v>-17448669</v>
      </c>
      <c r="Q43" s="66">
        <f t="shared" si="4"/>
        <v>66107094</v>
      </c>
      <c r="R43" s="66">
        <f t="shared" si="4"/>
        <v>10342930</v>
      </c>
      <c r="S43" s="66">
        <f t="shared" si="4"/>
        <v>-59113617</v>
      </c>
      <c r="T43" s="66">
        <f t="shared" si="4"/>
        <v>94338405</v>
      </c>
      <c r="U43" s="66">
        <f t="shared" si="4"/>
        <v>15398440</v>
      </c>
      <c r="V43" s="66">
        <f t="shared" si="4"/>
        <v>50623228</v>
      </c>
      <c r="W43" s="66">
        <f t="shared" si="4"/>
        <v>404190442</v>
      </c>
      <c r="X43" s="66">
        <f t="shared" si="4"/>
        <v>493907000</v>
      </c>
      <c r="Y43" s="66">
        <f t="shared" si="4"/>
        <v>-89716558</v>
      </c>
      <c r="Z43" s="67">
        <f>+IF(X43&lt;&gt;0,+(Y43/X43)*100,0)</f>
        <v>-18.164666222588462</v>
      </c>
      <c r="AA43" s="64">
        <f>+AA41-AA42</f>
        <v>493907000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292926291</v>
      </c>
      <c r="D45" s="56">
        <f>SUM(D43:D44)</f>
        <v>0</v>
      </c>
      <c r="E45" s="57">
        <f t="shared" si="5"/>
        <v>438315240</v>
      </c>
      <c r="F45" s="58">
        <f t="shared" si="5"/>
        <v>493907000</v>
      </c>
      <c r="G45" s="58">
        <f t="shared" si="5"/>
        <v>156749457</v>
      </c>
      <c r="H45" s="58">
        <f t="shared" si="5"/>
        <v>-35551745</v>
      </c>
      <c r="I45" s="58">
        <f t="shared" si="5"/>
        <v>111499084</v>
      </c>
      <c r="J45" s="58">
        <f t="shared" si="5"/>
        <v>232696796</v>
      </c>
      <c r="K45" s="58">
        <f t="shared" si="5"/>
        <v>-38503487</v>
      </c>
      <c r="L45" s="58">
        <f t="shared" si="5"/>
        <v>-45976257</v>
      </c>
      <c r="M45" s="58">
        <f t="shared" si="5"/>
        <v>195007232</v>
      </c>
      <c r="N45" s="58">
        <f t="shared" si="5"/>
        <v>110527488</v>
      </c>
      <c r="O45" s="58">
        <f t="shared" si="5"/>
        <v>-38315495</v>
      </c>
      <c r="P45" s="58">
        <f t="shared" si="5"/>
        <v>-17448669</v>
      </c>
      <c r="Q45" s="58">
        <f t="shared" si="5"/>
        <v>66107094</v>
      </c>
      <c r="R45" s="58">
        <f t="shared" si="5"/>
        <v>10342930</v>
      </c>
      <c r="S45" s="58">
        <f t="shared" si="5"/>
        <v>-59113617</v>
      </c>
      <c r="T45" s="58">
        <f t="shared" si="5"/>
        <v>94338405</v>
      </c>
      <c r="U45" s="58">
        <f t="shared" si="5"/>
        <v>15398440</v>
      </c>
      <c r="V45" s="58">
        <f t="shared" si="5"/>
        <v>50623228</v>
      </c>
      <c r="W45" s="58">
        <f t="shared" si="5"/>
        <v>404190442</v>
      </c>
      <c r="X45" s="58">
        <f t="shared" si="5"/>
        <v>493907000</v>
      </c>
      <c r="Y45" s="58">
        <f t="shared" si="5"/>
        <v>-89716558</v>
      </c>
      <c r="Z45" s="59">
        <f>+IF(X45&lt;&gt;0,+(Y45/X45)*100,0)</f>
        <v>-18.164666222588462</v>
      </c>
      <c r="AA45" s="56">
        <f>SUM(AA43:AA44)</f>
        <v>493907000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292926291</v>
      </c>
      <c r="D47" s="71">
        <f>SUM(D45:D46)</f>
        <v>0</v>
      </c>
      <c r="E47" s="72">
        <f t="shared" si="6"/>
        <v>438315240</v>
      </c>
      <c r="F47" s="73">
        <f t="shared" si="6"/>
        <v>493907000</v>
      </c>
      <c r="G47" s="73">
        <f t="shared" si="6"/>
        <v>156749457</v>
      </c>
      <c r="H47" s="74">
        <f t="shared" si="6"/>
        <v>-35551745</v>
      </c>
      <c r="I47" s="74">
        <f t="shared" si="6"/>
        <v>111499084</v>
      </c>
      <c r="J47" s="74">
        <f t="shared" si="6"/>
        <v>232696796</v>
      </c>
      <c r="K47" s="74">
        <f t="shared" si="6"/>
        <v>-38503487</v>
      </c>
      <c r="L47" s="74">
        <f t="shared" si="6"/>
        <v>-45976257</v>
      </c>
      <c r="M47" s="73">
        <f t="shared" si="6"/>
        <v>195007232</v>
      </c>
      <c r="N47" s="73">
        <f t="shared" si="6"/>
        <v>110527488</v>
      </c>
      <c r="O47" s="74">
        <f t="shared" si="6"/>
        <v>-38315495</v>
      </c>
      <c r="P47" s="74">
        <f t="shared" si="6"/>
        <v>-17448669</v>
      </c>
      <c r="Q47" s="74">
        <f t="shared" si="6"/>
        <v>66107094</v>
      </c>
      <c r="R47" s="74">
        <f t="shared" si="6"/>
        <v>10342930</v>
      </c>
      <c r="S47" s="74">
        <f t="shared" si="6"/>
        <v>-59113617</v>
      </c>
      <c r="T47" s="73">
        <f t="shared" si="6"/>
        <v>94338405</v>
      </c>
      <c r="U47" s="73">
        <f t="shared" si="6"/>
        <v>15398440</v>
      </c>
      <c r="V47" s="74">
        <f t="shared" si="6"/>
        <v>50623228</v>
      </c>
      <c r="W47" s="74">
        <f t="shared" si="6"/>
        <v>404190442</v>
      </c>
      <c r="X47" s="74">
        <f t="shared" si="6"/>
        <v>493907000</v>
      </c>
      <c r="Y47" s="74">
        <f t="shared" si="6"/>
        <v>-89716558</v>
      </c>
      <c r="Z47" s="75">
        <f>+IF(X47&lt;&gt;0,+(Y47/X47)*100,0)</f>
        <v>-18.164666222588462</v>
      </c>
      <c r="AA47" s="76">
        <f>SUM(AA45:AA46)</f>
        <v>493907000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20367287</v>
      </c>
      <c r="D5" s="6"/>
      <c r="E5" s="7">
        <v>26977968</v>
      </c>
      <c r="F5" s="8">
        <v>25474312</v>
      </c>
      <c r="G5" s="8">
        <v>1962603</v>
      </c>
      <c r="H5" s="8">
        <v>1961805</v>
      </c>
      <c r="I5" s="8">
        <v>1962603</v>
      </c>
      <c r="J5" s="8">
        <v>5887011</v>
      </c>
      <c r="K5" s="8">
        <v>1962603</v>
      </c>
      <c r="L5" s="8">
        <v>1815068</v>
      </c>
      <c r="M5" s="8">
        <v>1933096</v>
      </c>
      <c r="N5" s="8">
        <v>5710767</v>
      </c>
      <c r="O5" s="8">
        <v>1676097</v>
      </c>
      <c r="P5" s="8">
        <v>1896411</v>
      </c>
      <c r="Q5" s="8">
        <v>1896411</v>
      </c>
      <c r="R5" s="8">
        <v>5468919</v>
      </c>
      <c r="S5" s="8">
        <v>1896410</v>
      </c>
      <c r="T5" s="8">
        <v>1896410</v>
      </c>
      <c r="U5" s="8">
        <v>789790</v>
      </c>
      <c r="V5" s="8">
        <v>4582610</v>
      </c>
      <c r="W5" s="8">
        <v>21649307</v>
      </c>
      <c r="X5" s="8">
        <v>25474312</v>
      </c>
      <c r="Y5" s="8">
        <v>-3825005</v>
      </c>
      <c r="Z5" s="2">
        <v>-15.02</v>
      </c>
      <c r="AA5" s="6">
        <v>25474312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583201</v>
      </c>
      <c r="D9" s="6"/>
      <c r="E9" s="7">
        <v>654902</v>
      </c>
      <c r="F9" s="8">
        <v>624360</v>
      </c>
      <c r="G9" s="8">
        <v>52030</v>
      </c>
      <c r="H9" s="8">
        <v>52030</v>
      </c>
      <c r="I9" s="8">
        <v>52030</v>
      </c>
      <c r="J9" s="8">
        <v>156090</v>
      </c>
      <c r="K9" s="8">
        <v>52030</v>
      </c>
      <c r="L9" s="8">
        <v>52030</v>
      </c>
      <c r="M9" s="8">
        <v>52030</v>
      </c>
      <c r="N9" s="8">
        <v>156090</v>
      </c>
      <c r="O9" s="8">
        <v>52030</v>
      </c>
      <c r="P9" s="8">
        <v>52030</v>
      </c>
      <c r="Q9" s="8">
        <v>52030</v>
      </c>
      <c r="R9" s="8">
        <v>156090</v>
      </c>
      <c r="S9" s="8">
        <v>52030</v>
      </c>
      <c r="T9" s="8">
        <v>52030</v>
      </c>
      <c r="U9" s="8">
        <v>52030</v>
      </c>
      <c r="V9" s="8">
        <v>156090</v>
      </c>
      <c r="W9" s="8">
        <v>624360</v>
      </c>
      <c r="X9" s="8">
        <v>624360</v>
      </c>
      <c r="Y9" s="8"/>
      <c r="Z9" s="2"/>
      <c r="AA9" s="6">
        <v>624360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367907</v>
      </c>
      <c r="D11" s="6"/>
      <c r="E11" s="7">
        <v>413353</v>
      </c>
      <c r="F11" s="8">
        <v>375615</v>
      </c>
      <c r="G11" s="8">
        <v>30726</v>
      </c>
      <c r="H11" s="8">
        <v>30726</v>
      </c>
      <c r="I11" s="8">
        <v>30726</v>
      </c>
      <c r="J11" s="8">
        <v>92178</v>
      </c>
      <c r="K11" s="8">
        <v>31493</v>
      </c>
      <c r="L11" s="8">
        <v>31493</v>
      </c>
      <c r="M11" s="8">
        <v>31493</v>
      </c>
      <c r="N11" s="8">
        <v>94479</v>
      </c>
      <c r="O11" s="8">
        <v>31493</v>
      </c>
      <c r="P11" s="8">
        <v>31493</v>
      </c>
      <c r="Q11" s="8">
        <v>31493</v>
      </c>
      <c r="R11" s="8">
        <v>94479</v>
      </c>
      <c r="S11" s="8">
        <v>31493</v>
      </c>
      <c r="T11" s="8">
        <v>31493</v>
      </c>
      <c r="U11" s="8">
        <v>31493</v>
      </c>
      <c r="V11" s="8">
        <v>94479</v>
      </c>
      <c r="W11" s="8">
        <v>375615</v>
      </c>
      <c r="X11" s="8">
        <v>375615</v>
      </c>
      <c r="Y11" s="8"/>
      <c r="Z11" s="2"/>
      <c r="AA11" s="6">
        <v>375615</v>
      </c>
    </row>
    <row r="12" spans="1:27" ht="12.75">
      <c r="A12" s="25" t="s">
        <v>37</v>
      </c>
      <c r="B12" s="29"/>
      <c r="C12" s="6">
        <v>4802233</v>
      </c>
      <c r="D12" s="6"/>
      <c r="E12" s="7">
        <v>4035388</v>
      </c>
      <c r="F12" s="8">
        <v>6843481</v>
      </c>
      <c r="G12" s="8">
        <v>364164</v>
      </c>
      <c r="H12" s="8">
        <v>5920</v>
      </c>
      <c r="I12" s="8">
        <v>562646</v>
      </c>
      <c r="J12" s="8">
        <v>932730</v>
      </c>
      <c r="K12" s="8">
        <v>349026</v>
      </c>
      <c r="L12" s="8">
        <v>355206</v>
      </c>
      <c r="M12" s="8">
        <v>482039</v>
      </c>
      <c r="N12" s="8">
        <v>1186271</v>
      </c>
      <c r="O12" s="8">
        <v>489618</v>
      </c>
      <c r="P12" s="8">
        <v>351732</v>
      </c>
      <c r="Q12" s="8">
        <v>474367</v>
      </c>
      <c r="R12" s="8">
        <v>1315717</v>
      </c>
      <c r="S12" s="8">
        <v>317788</v>
      </c>
      <c r="T12" s="8">
        <v>238666</v>
      </c>
      <c r="U12" s="8">
        <v>231409</v>
      </c>
      <c r="V12" s="8">
        <v>787863</v>
      </c>
      <c r="W12" s="8">
        <v>4222581</v>
      </c>
      <c r="X12" s="8">
        <v>6843481</v>
      </c>
      <c r="Y12" s="8">
        <v>-2620900</v>
      </c>
      <c r="Z12" s="2">
        <v>-38.3</v>
      </c>
      <c r="AA12" s="6">
        <v>6843481</v>
      </c>
    </row>
    <row r="13" spans="1:27" ht="12.75">
      <c r="A13" s="23" t="s">
        <v>38</v>
      </c>
      <c r="B13" s="29"/>
      <c r="C13" s="6">
        <v>610342</v>
      </c>
      <c r="D13" s="6"/>
      <c r="E13" s="7">
        <v>720904</v>
      </c>
      <c r="F13" s="8">
        <v>922504</v>
      </c>
      <c r="G13" s="8"/>
      <c r="H13" s="8"/>
      <c r="I13" s="8"/>
      <c r="J13" s="8"/>
      <c r="K13" s="8">
        <v>77988</v>
      </c>
      <c r="L13" s="8">
        <v>79919</v>
      </c>
      <c r="M13" s="8">
        <v>81722</v>
      </c>
      <c r="N13" s="8">
        <v>239629</v>
      </c>
      <c r="O13" s="8">
        <v>83584</v>
      </c>
      <c r="P13" s="8">
        <v>85452</v>
      </c>
      <c r="Q13" s="8">
        <v>93381</v>
      </c>
      <c r="R13" s="8">
        <v>262417</v>
      </c>
      <c r="S13" s="8"/>
      <c r="T13" s="8"/>
      <c r="U13" s="8"/>
      <c r="V13" s="8"/>
      <c r="W13" s="8">
        <v>502046</v>
      </c>
      <c r="X13" s="8">
        <v>922504</v>
      </c>
      <c r="Y13" s="8">
        <v>-420458</v>
      </c>
      <c r="Z13" s="2">
        <v>-45.58</v>
      </c>
      <c r="AA13" s="6">
        <v>922504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1577592</v>
      </c>
      <c r="D15" s="6"/>
      <c r="E15" s="7">
        <v>1168060</v>
      </c>
      <c r="F15" s="8">
        <v>3072990</v>
      </c>
      <c r="G15" s="8">
        <v>239</v>
      </c>
      <c r="H15" s="8">
        <v>152</v>
      </c>
      <c r="I15" s="8">
        <v>52</v>
      </c>
      <c r="J15" s="8">
        <v>443</v>
      </c>
      <c r="K15" s="8">
        <v>3290</v>
      </c>
      <c r="L15" s="8">
        <v>18</v>
      </c>
      <c r="M15" s="8"/>
      <c r="N15" s="8">
        <v>3308</v>
      </c>
      <c r="O15" s="8">
        <v>35</v>
      </c>
      <c r="P15" s="8"/>
      <c r="Q15" s="8"/>
      <c r="R15" s="8">
        <v>35</v>
      </c>
      <c r="S15" s="8">
        <v>10800</v>
      </c>
      <c r="T15" s="8">
        <v>15300</v>
      </c>
      <c r="U15" s="8">
        <v>13400</v>
      </c>
      <c r="V15" s="8">
        <v>39500</v>
      </c>
      <c r="W15" s="8">
        <v>43286</v>
      </c>
      <c r="X15" s="8">
        <v>3072990</v>
      </c>
      <c r="Y15" s="8">
        <v>-3029704</v>
      </c>
      <c r="Z15" s="2">
        <v>-98.59</v>
      </c>
      <c r="AA15" s="6">
        <v>3072990</v>
      </c>
    </row>
    <row r="16" spans="1:27" ht="12.75">
      <c r="A16" s="23" t="s">
        <v>41</v>
      </c>
      <c r="B16" s="29"/>
      <c r="C16" s="6">
        <v>3568588</v>
      </c>
      <c r="D16" s="6"/>
      <c r="E16" s="7">
        <v>3592040</v>
      </c>
      <c r="F16" s="8">
        <v>5332170</v>
      </c>
      <c r="G16" s="8">
        <v>7580</v>
      </c>
      <c r="H16" s="8">
        <v>400</v>
      </c>
      <c r="I16" s="8"/>
      <c r="J16" s="8">
        <v>7980</v>
      </c>
      <c r="K16" s="8">
        <v>800</v>
      </c>
      <c r="L16" s="8"/>
      <c r="M16" s="8"/>
      <c r="N16" s="8">
        <v>800</v>
      </c>
      <c r="O16" s="8">
        <v>540</v>
      </c>
      <c r="P16" s="8">
        <v>10850</v>
      </c>
      <c r="Q16" s="8"/>
      <c r="R16" s="8">
        <v>11390</v>
      </c>
      <c r="S16" s="8">
        <v>5750</v>
      </c>
      <c r="T16" s="8"/>
      <c r="U16" s="8">
        <v>33580</v>
      </c>
      <c r="V16" s="8">
        <v>39330</v>
      </c>
      <c r="W16" s="8">
        <v>59500</v>
      </c>
      <c r="X16" s="8">
        <v>5332170</v>
      </c>
      <c r="Y16" s="8">
        <v>-5272670</v>
      </c>
      <c r="Z16" s="2">
        <v>-98.88</v>
      </c>
      <c r="AA16" s="6">
        <v>5332170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154883057</v>
      </c>
      <c r="D18" s="6"/>
      <c r="E18" s="7">
        <v>174495000</v>
      </c>
      <c r="F18" s="8">
        <v>176387080</v>
      </c>
      <c r="G18" s="8">
        <v>70218910</v>
      </c>
      <c r="H18" s="8"/>
      <c r="I18" s="8">
        <v>664444</v>
      </c>
      <c r="J18" s="8">
        <v>70883354</v>
      </c>
      <c r="K18" s="8">
        <v>1117644</v>
      </c>
      <c r="L18" s="8">
        <v>1687962</v>
      </c>
      <c r="M18" s="8">
        <v>56193651</v>
      </c>
      <c r="N18" s="8">
        <v>58999257</v>
      </c>
      <c r="O18" s="8">
        <v>684549</v>
      </c>
      <c r="P18" s="8">
        <v>660236</v>
      </c>
      <c r="Q18" s="8">
        <v>42043027</v>
      </c>
      <c r="R18" s="8">
        <v>43387812</v>
      </c>
      <c r="S18" s="8">
        <v>75511</v>
      </c>
      <c r="T18" s="8">
        <v>25946</v>
      </c>
      <c r="U18" s="8">
        <v>24661</v>
      </c>
      <c r="V18" s="8">
        <v>126118</v>
      </c>
      <c r="W18" s="8">
        <v>173396541</v>
      </c>
      <c r="X18" s="8">
        <v>176387080</v>
      </c>
      <c r="Y18" s="8">
        <v>-2990539</v>
      </c>
      <c r="Z18" s="2">
        <v>-1.7</v>
      </c>
      <c r="AA18" s="6">
        <v>176387080</v>
      </c>
    </row>
    <row r="19" spans="1:27" ht="12.75">
      <c r="A19" s="23" t="s">
        <v>44</v>
      </c>
      <c r="B19" s="29"/>
      <c r="C19" s="6">
        <v>629678</v>
      </c>
      <c r="D19" s="6"/>
      <c r="E19" s="7">
        <v>108141</v>
      </c>
      <c r="F19" s="26">
        <v>1055430</v>
      </c>
      <c r="G19" s="26">
        <v>40390</v>
      </c>
      <c r="H19" s="26">
        <v>5056</v>
      </c>
      <c r="I19" s="26">
        <v>85301</v>
      </c>
      <c r="J19" s="26">
        <v>130747</v>
      </c>
      <c r="K19" s="26">
        <v>50712</v>
      </c>
      <c r="L19" s="26">
        <v>700739</v>
      </c>
      <c r="M19" s="26">
        <v>6522</v>
      </c>
      <c r="N19" s="26">
        <v>757973</v>
      </c>
      <c r="O19" s="26">
        <v>57329</v>
      </c>
      <c r="P19" s="26">
        <v>6537</v>
      </c>
      <c r="Q19" s="26">
        <v>150</v>
      </c>
      <c r="R19" s="26">
        <v>64016</v>
      </c>
      <c r="S19" s="26">
        <v>593</v>
      </c>
      <c r="T19" s="26">
        <v>38430</v>
      </c>
      <c r="U19" s="26">
        <v>675</v>
      </c>
      <c r="V19" s="26">
        <v>39698</v>
      </c>
      <c r="W19" s="26">
        <v>992434</v>
      </c>
      <c r="X19" s="26">
        <v>1055430</v>
      </c>
      <c r="Y19" s="26">
        <v>-62996</v>
      </c>
      <c r="Z19" s="27">
        <v>-5.97</v>
      </c>
      <c r="AA19" s="28">
        <v>1055430</v>
      </c>
    </row>
    <row r="20" spans="1:27" ht="12.75">
      <c r="A20" s="23" t="s">
        <v>45</v>
      </c>
      <c r="B20" s="29"/>
      <c r="C20" s="6">
        <v>-1841133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-2536878</v>
      </c>
      <c r="V20" s="8">
        <v>-2536878</v>
      </c>
      <c r="W20" s="30">
        <v>-2536878</v>
      </c>
      <c r="X20" s="8"/>
      <c r="Y20" s="8">
        <v>-2536878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185548752</v>
      </c>
      <c r="D21" s="33">
        <f t="shared" si="0"/>
        <v>0</v>
      </c>
      <c r="E21" s="34">
        <f t="shared" si="0"/>
        <v>212165756</v>
      </c>
      <c r="F21" s="35">
        <f t="shared" si="0"/>
        <v>220087942</v>
      </c>
      <c r="G21" s="35">
        <f t="shared" si="0"/>
        <v>72676642</v>
      </c>
      <c r="H21" s="35">
        <f t="shared" si="0"/>
        <v>2056089</v>
      </c>
      <c r="I21" s="35">
        <f t="shared" si="0"/>
        <v>3357802</v>
      </c>
      <c r="J21" s="35">
        <f t="shared" si="0"/>
        <v>78090533</v>
      </c>
      <c r="K21" s="35">
        <f t="shared" si="0"/>
        <v>3645586</v>
      </c>
      <c r="L21" s="35">
        <f t="shared" si="0"/>
        <v>4722435</v>
      </c>
      <c r="M21" s="35">
        <f t="shared" si="0"/>
        <v>58780553</v>
      </c>
      <c r="N21" s="35">
        <f t="shared" si="0"/>
        <v>67148574</v>
      </c>
      <c r="O21" s="35">
        <f t="shared" si="0"/>
        <v>3075275</v>
      </c>
      <c r="P21" s="35">
        <f t="shared" si="0"/>
        <v>3094741</v>
      </c>
      <c r="Q21" s="35">
        <f t="shared" si="0"/>
        <v>44590859</v>
      </c>
      <c r="R21" s="35">
        <f t="shared" si="0"/>
        <v>50760875</v>
      </c>
      <c r="S21" s="35">
        <f t="shared" si="0"/>
        <v>2390375</v>
      </c>
      <c r="T21" s="35">
        <f t="shared" si="0"/>
        <v>2298275</v>
      </c>
      <c r="U21" s="35">
        <f t="shared" si="0"/>
        <v>-1359840</v>
      </c>
      <c r="V21" s="35">
        <f t="shared" si="0"/>
        <v>3328810</v>
      </c>
      <c r="W21" s="35">
        <f t="shared" si="0"/>
        <v>199328792</v>
      </c>
      <c r="X21" s="35">
        <f t="shared" si="0"/>
        <v>220087942</v>
      </c>
      <c r="Y21" s="35">
        <f t="shared" si="0"/>
        <v>-20759150</v>
      </c>
      <c r="Z21" s="36">
        <f>+IF(X21&lt;&gt;0,+(Y21/X21)*100,0)</f>
        <v>-9.432206876649335</v>
      </c>
      <c r="AA21" s="33">
        <f>SUM(AA5:AA20)</f>
        <v>220087942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66634847</v>
      </c>
      <c r="D24" s="6"/>
      <c r="E24" s="7">
        <v>89314426</v>
      </c>
      <c r="F24" s="8">
        <v>81074553</v>
      </c>
      <c r="G24" s="8">
        <v>5779493</v>
      </c>
      <c r="H24" s="8">
        <v>5894022</v>
      </c>
      <c r="I24" s="8">
        <v>5361569</v>
      </c>
      <c r="J24" s="8">
        <v>17035084</v>
      </c>
      <c r="K24" s="8">
        <v>5868838</v>
      </c>
      <c r="L24" s="8">
        <v>5412126</v>
      </c>
      <c r="M24" s="8">
        <v>8328685</v>
      </c>
      <c r="N24" s="8">
        <v>19609649</v>
      </c>
      <c r="O24" s="8">
        <v>5766230</v>
      </c>
      <c r="P24" s="8">
        <v>5511396</v>
      </c>
      <c r="Q24" s="8">
        <v>5489622</v>
      </c>
      <c r="R24" s="8">
        <v>16767248</v>
      </c>
      <c r="S24" s="8">
        <v>5582755</v>
      </c>
      <c r="T24" s="8">
        <v>5600079</v>
      </c>
      <c r="U24" s="8">
        <v>6297600</v>
      </c>
      <c r="V24" s="8">
        <v>17480434</v>
      </c>
      <c r="W24" s="8">
        <v>70892415</v>
      </c>
      <c r="X24" s="8">
        <v>81074553</v>
      </c>
      <c r="Y24" s="8">
        <v>-10182138</v>
      </c>
      <c r="Z24" s="2">
        <v>-12.56</v>
      </c>
      <c r="AA24" s="6">
        <v>81074553</v>
      </c>
    </row>
    <row r="25" spans="1:27" ht="12.75">
      <c r="A25" s="25" t="s">
        <v>49</v>
      </c>
      <c r="B25" s="24"/>
      <c r="C25" s="6">
        <v>12471999</v>
      </c>
      <c r="D25" s="6"/>
      <c r="E25" s="7">
        <v>13455753</v>
      </c>
      <c r="F25" s="8">
        <v>13455753</v>
      </c>
      <c r="G25" s="8">
        <v>1048733</v>
      </c>
      <c r="H25" s="8">
        <v>1048733</v>
      </c>
      <c r="I25" s="8">
        <v>1048733</v>
      </c>
      <c r="J25" s="8">
        <v>3146199</v>
      </c>
      <c r="K25" s="8">
        <v>1048733</v>
      </c>
      <c r="L25" s="8">
        <v>1048733</v>
      </c>
      <c r="M25" s="8">
        <v>1048733</v>
      </c>
      <c r="N25" s="8">
        <v>3146199</v>
      </c>
      <c r="O25" s="8">
        <v>1048733</v>
      </c>
      <c r="P25" s="8">
        <v>1048733</v>
      </c>
      <c r="Q25" s="8">
        <v>1048733</v>
      </c>
      <c r="R25" s="8">
        <v>3146199</v>
      </c>
      <c r="S25" s="8">
        <v>1048733</v>
      </c>
      <c r="T25" s="8">
        <v>1048733</v>
      </c>
      <c r="U25" s="8">
        <v>1489963</v>
      </c>
      <c r="V25" s="8">
        <v>3587429</v>
      </c>
      <c r="W25" s="8">
        <v>13026026</v>
      </c>
      <c r="X25" s="8">
        <v>13455753</v>
      </c>
      <c r="Y25" s="8">
        <v>-429727</v>
      </c>
      <c r="Z25" s="2">
        <v>-3.19</v>
      </c>
      <c r="AA25" s="6">
        <v>13455753</v>
      </c>
    </row>
    <row r="26" spans="1:27" ht="12.75">
      <c r="A26" s="25" t="s">
        <v>50</v>
      </c>
      <c r="B26" s="24"/>
      <c r="C26" s="6">
        <v>-35733438</v>
      </c>
      <c r="D26" s="6"/>
      <c r="E26" s="7">
        <v>11400000</v>
      </c>
      <c r="F26" s="8">
        <v>5861737</v>
      </c>
      <c r="G26" s="8"/>
      <c r="H26" s="8"/>
      <c r="I26" s="8"/>
      <c r="J26" s="8"/>
      <c r="K26" s="8"/>
      <c r="L26" s="8"/>
      <c r="M26" s="8"/>
      <c r="N26" s="8"/>
      <c r="O26" s="8"/>
      <c r="P26" s="8">
        <v>110167</v>
      </c>
      <c r="Q26" s="8"/>
      <c r="R26" s="8">
        <v>110167</v>
      </c>
      <c r="S26" s="8"/>
      <c r="T26" s="8"/>
      <c r="U26" s="8">
        <v>2937306</v>
      </c>
      <c r="V26" s="8">
        <v>2937306</v>
      </c>
      <c r="W26" s="8">
        <v>3047473</v>
      </c>
      <c r="X26" s="8">
        <v>5861737</v>
      </c>
      <c r="Y26" s="8">
        <v>-2814264</v>
      </c>
      <c r="Z26" s="2">
        <v>-48.01</v>
      </c>
      <c r="AA26" s="6">
        <v>5861737</v>
      </c>
    </row>
    <row r="27" spans="1:27" ht="12.75">
      <c r="A27" s="25" t="s">
        <v>51</v>
      </c>
      <c r="B27" s="24"/>
      <c r="C27" s="6">
        <v>25403791</v>
      </c>
      <c r="D27" s="6"/>
      <c r="E27" s="7">
        <v>25626819</v>
      </c>
      <c r="F27" s="8">
        <v>25626819</v>
      </c>
      <c r="G27" s="8">
        <v>2546052</v>
      </c>
      <c r="H27" s="8"/>
      <c r="I27" s="8">
        <v>3474246</v>
      </c>
      <c r="J27" s="8">
        <v>6020298</v>
      </c>
      <c r="K27" s="8">
        <v>1596430</v>
      </c>
      <c r="L27" s="8">
        <v>1711089</v>
      </c>
      <c r="M27" s="8">
        <v>1771714</v>
      </c>
      <c r="N27" s="8">
        <v>5079233</v>
      </c>
      <c r="O27" s="8">
        <v>1942263</v>
      </c>
      <c r="P27" s="8">
        <v>1820546</v>
      </c>
      <c r="Q27" s="8">
        <v>1952341</v>
      </c>
      <c r="R27" s="8">
        <v>5715150</v>
      </c>
      <c r="S27" s="8">
        <v>1888876</v>
      </c>
      <c r="T27" s="8">
        <v>2177913</v>
      </c>
      <c r="U27" s="8">
        <v>104509</v>
      </c>
      <c r="V27" s="8">
        <v>4171298</v>
      </c>
      <c r="W27" s="8">
        <v>20985979</v>
      </c>
      <c r="X27" s="8">
        <v>25626819</v>
      </c>
      <c r="Y27" s="8">
        <v>-4640840</v>
      </c>
      <c r="Z27" s="2">
        <v>-18.11</v>
      </c>
      <c r="AA27" s="6">
        <v>25626819</v>
      </c>
    </row>
    <row r="28" spans="1:27" ht="12.75">
      <c r="A28" s="25" t="s">
        <v>52</v>
      </c>
      <c r="B28" s="24"/>
      <c r="C28" s="6">
        <v>3384</v>
      </c>
      <c r="D28" s="6"/>
      <c r="E28" s="7">
        <v>105260</v>
      </c>
      <c r="F28" s="8">
        <v>105260</v>
      </c>
      <c r="G28" s="8">
        <v>406</v>
      </c>
      <c r="H28" s="8">
        <v>165</v>
      </c>
      <c r="I28" s="8">
        <v>174</v>
      </c>
      <c r="J28" s="8">
        <v>745</v>
      </c>
      <c r="K28" s="8">
        <v>27</v>
      </c>
      <c r="L28" s="8">
        <v>2114</v>
      </c>
      <c r="M28" s="8">
        <v>120</v>
      </c>
      <c r="N28" s="8">
        <v>2261</v>
      </c>
      <c r="O28" s="8">
        <v>665</v>
      </c>
      <c r="P28" s="8">
        <v>1251</v>
      </c>
      <c r="Q28" s="8">
        <v>325231</v>
      </c>
      <c r="R28" s="8">
        <v>327147</v>
      </c>
      <c r="S28" s="8">
        <v>1205</v>
      </c>
      <c r="T28" s="8">
        <v>1133</v>
      </c>
      <c r="U28" s="8">
        <v>791</v>
      </c>
      <c r="V28" s="8">
        <v>3129</v>
      </c>
      <c r="W28" s="8">
        <v>333282</v>
      </c>
      <c r="X28" s="8">
        <v>105260</v>
      </c>
      <c r="Y28" s="8">
        <v>228022</v>
      </c>
      <c r="Z28" s="2">
        <v>216.63</v>
      </c>
      <c r="AA28" s="6">
        <v>105260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2084278</v>
      </c>
      <c r="D30" s="6"/>
      <c r="E30" s="7">
        <v>1767500</v>
      </c>
      <c r="F30" s="8">
        <v>2117500</v>
      </c>
      <c r="G30" s="8">
        <v>23468</v>
      </c>
      <c r="H30" s="8"/>
      <c r="I30" s="8">
        <v>390</v>
      </c>
      <c r="J30" s="8">
        <v>23858</v>
      </c>
      <c r="K30" s="8">
        <v>99761</v>
      </c>
      <c r="L30" s="8">
        <v>197367</v>
      </c>
      <c r="M30" s="8">
        <v>1570048</v>
      </c>
      <c r="N30" s="8">
        <v>1867176</v>
      </c>
      <c r="O30" s="8">
        <v>574</v>
      </c>
      <c r="P30" s="8">
        <v>36042</v>
      </c>
      <c r="Q30" s="8">
        <v>219863</v>
      </c>
      <c r="R30" s="8">
        <v>256479</v>
      </c>
      <c r="S30" s="8"/>
      <c r="T30" s="8"/>
      <c r="U30" s="8"/>
      <c r="V30" s="8"/>
      <c r="W30" s="8">
        <v>2147513</v>
      </c>
      <c r="X30" s="8">
        <v>2117500</v>
      </c>
      <c r="Y30" s="8">
        <v>30013</v>
      </c>
      <c r="Z30" s="2">
        <v>1.42</v>
      </c>
      <c r="AA30" s="6">
        <v>2117500</v>
      </c>
    </row>
    <row r="31" spans="1:27" ht="12.75">
      <c r="A31" s="25" t="s">
        <v>55</v>
      </c>
      <c r="B31" s="24"/>
      <c r="C31" s="6">
        <v>40482860</v>
      </c>
      <c r="D31" s="6"/>
      <c r="E31" s="7">
        <v>26683366</v>
      </c>
      <c r="F31" s="8">
        <v>33108254</v>
      </c>
      <c r="G31" s="8">
        <v>1732983</v>
      </c>
      <c r="H31" s="8">
        <v>855350</v>
      </c>
      <c r="I31" s="8">
        <v>1298414</v>
      </c>
      <c r="J31" s="8">
        <v>3886747</v>
      </c>
      <c r="K31" s="8">
        <v>2104776</v>
      </c>
      <c r="L31" s="8">
        <v>5361759</v>
      </c>
      <c r="M31" s="8">
        <v>3391685</v>
      </c>
      <c r="N31" s="8">
        <v>10858220</v>
      </c>
      <c r="O31" s="8">
        <v>2625510</v>
      </c>
      <c r="P31" s="8">
        <v>3481720</v>
      </c>
      <c r="Q31" s="8">
        <v>4232217</v>
      </c>
      <c r="R31" s="8">
        <v>10339447</v>
      </c>
      <c r="S31" s="8">
        <v>3198914</v>
      </c>
      <c r="T31" s="8">
        <v>1854670</v>
      </c>
      <c r="U31" s="8">
        <v>2350784</v>
      </c>
      <c r="V31" s="8">
        <v>7404368</v>
      </c>
      <c r="W31" s="8">
        <v>32488782</v>
      </c>
      <c r="X31" s="8">
        <v>33108254</v>
      </c>
      <c r="Y31" s="8">
        <v>-619472</v>
      </c>
      <c r="Z31" s="2">
        <v>-1.87</v>
      </c>
      <c r="AA31" s="6">
        <v>33108254</v>
      </c>
    </row>
    <row r="32" spans="1:27" ht="12.75">
      <c r="A32" s="25" t="s">
        <v>43</v>
      </c>
      <c r="B32" s="24"/>
      <c r="C32" s="6">
        <v>1906591</v>
      </c>
      <c r="D32" s="6"/>
      <c r="E32" s="7">
        <v>1300000</v>
      </c>
      <c r="F32" s="8">
        <v>1758000</v>
      </c>
      <c r="G32" s="8">
        <v>141946</v>
      </c>
      <c r="H32" s="8">
        <v>93500</v>
      </c>
      <c r="I32" s="8">
        <v>8000</v>
      </c>
      <c r="J32" s="8">
        <v>243446</v>
      </c>
      <c r="K32" s="8">
        <v>49992</v>
      </c>
      <c r="L32" s="8">
        <v>30000</v>
      </c>
      <c r="M32" s="8">
        <v>27902</v>
      </c>
      <c r="N32" s="8">
        <v>107894</v>
      </c>
      <c r="O32" s="8">
        <v>845078</v>
      </c>
      <c r="P32" s="8">
        <v>669100</v>
      </c>
      <c r="Q32" s="8">
        <v>234312</v>
      </c>
      <c r="R32" s="8">
        <v>1748490</v>
      </c>
      <c r="S32" s="8">
        <v>2806272</v>
      </c>
      <c r="T32" s="8"/>
      <c r="U32" s="8">
        <v>5400</v>
      </c>
      <c r="V32" s="8">
        <v>2811672</v>
      </c>
      <c r="W32" s="8">
        <v>4911502</v>
      </c>
      <c r="X32" s="8">
        <v>1758000</v>
      </c>
      <c r="Y32" s="8">
        <v>3153502</v>
      </c>
      <c r="Z32" s="2">
        <v>179.38</v>
      </c>
      <c r="AA32" s="6">
        <v>1758000</v>
      </c>
    </row>
    <row r="33" spans="1:27" ht="12.75">
      <c r="A33" s="25" t="s">
        <v>56</v>
      </c>
      <c r="B33" s="24"/>
      <c r="C33" s="6">
        <v>47433625</v>
      </c>
      <c r="D33" s="6"/>
      <c r="E33" s="7">
        <v>34052632</v>
      </c>
      <c r="F33" s="8">
        <v>47146584</v>
      </c>
      <c r="G33" s="8">
        <v>2325856</v>
      </c>
      <c r="H33" s="8">
        <v>936941</v>
      </c>
      <c r="I33" s="8">
        <v>1625030</v>
      </c>
      <c r="J33" s="8">
        <v>4887827</v>
      </c>
      <c r="K33" s="8">
        <v>4604422</v>
      </c>
      <c r="L33" s="8">
        <v>6029705</v>
      </c>
      <c r="M33" s="8">
        <v>4546770</v>
      </c>
      <c r="N33" s="8">
        <v>15180897</v>
      </c>
      <c r="O33" s="8">
        <v>4175106</v>
      </c>
      <c r="P33" s="8">
        <v>5235467</v>
      </c>
      <c r="Q33" s="8">
        <v>4017926</v>
      </c>
      <c r="R33" s="8">
        <v>13428499</v>
      </c>
      <c r="S33" s="8">
        <v>3615676</v>
      </c>
      <c r="T33" s="8">
        <v>1533626</v>
      </c>
      <c r="U33" s="8">
        <v>2116603</v>
      </c>
      <c r="V33" s="8">
        <v>7265905</v>
      </c>
      <c r="W33" s="8">
        <v>40763128</v>
      </c>
      <c r="X33" s="8">
        <v>47146584</v>
      </c>
      <c r="Y33" s="8">
        <v>-6383456</v>
      </c>
      <c r="Z33" s="2">
        <v>-13.54</v>
      </c>
      <c r="AA33" s="6">
        <v>47146584</v>
      </c>
    </row>
    <row r="34" spans="1:27" ht="12.75">
      <c r="A34" s="23" t="s">
        <v>57</v>
      </c>
      <c r="B34" s="29"/>
      <c r="C34" s="6">
        <v>817141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38528</v>
      </c>
      <c r="Q34" s="8"/>
      <c r="R34" s="8">
        <v>38528</v>
      </c>
      <c r="S34" s="8"/>
      <c r="T34" s="8">
        <v>27984</v>
      </c>
      <c r="U34" s="8"/>
      <c r="V34" s="8">
        <v>27984</v>
      </c>
      <c r="W34" s="8">
        <v>66512</v>
      </c>
      <c r="X34" s="8"/>
      <c r="Y34" s="8">
        <v>66512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161505078</v>
      </c>
      <c r="D35" s="33">
        <f>SUM(D24:D34)</f>
        <v>0</v>
      </c>
      <c r="E35" s="34">
        <f t="shared" si="1"/>
        <v>203705756</v>
      </c>
      <c r="F35" s="35">
        <f t="shared" si="1"/>
        <v>210254460</v>
      </c>
      <c r="G35" s="35">
        <f t="shared" si="1"/>
        <v>13598937</v>
      </c>
      <c r="H35" s="35">
        <f t="shared" si="1"/>
        <v>8828711</v>
      </c>
      <c r="I35" s="35">
        <f t="shared" si="1"/>
        <v>12816556</v>
      </c>
      <c r="J35" s="35">
        <f t="shared" si="1"/>
        <v>35244204</v>
      </c>
      <c r="K35" s="35">
        <f t="shared" si="1"/>
        <v>15372979</v>
      </c>
      <c r="L35" s="35">
        <f t="shared" si="1"/>
        <v>19792893</v>
      </c>
      <c r="M35" s="35">
        <f t="shared" si="1"/>
        <v>20685657</v>
      </c>
      <c r="N35" s="35">
        <f t="shared" si="1"/>
        <v>55851529</v>
      </c>
      <c r="O35" s="35">
        <f t="shared" si="1"/>
        <v>16404159</v>
      </c>
      <c r="P35" s="35">
        <f t="shared" si="1"/>
        <v>17952950</v>
      </c>
      <c r="Q35" s="35">
        <f t="shared" si="1"/>
        <v>17520245</v>
      </c>
      <c r="R35" s="35">
        <f t="shared" si="1"/>
        <v>51877354</v>
      </c>
      <c r="S35" s="35">
        <f t="shared" si="1"/>
        <v>18142431</v>
      </c>
      <c r="T35" s="35">
        <f t="shared" si="1"/>
        <v>12244138</v>
      </c>
      <c r="U35" s="35">
        <f t="shared" si="1"/>
        <v>15302956</v>
      </c>
      <c r="V35" s="35">
        <f t="shared" si="1"/>
        <v>45689525</v>
      </c>
      <c r="W35" s="35">
        <f t="shared" si="1"/>
        <v>188662612</v>
      </c>
      <c r="X35" s="35">
        <f t="shared" si="1"/>
        <v>210254460</v>
      </c>
      <c r="Y35" s="35">
        <f t="shared" si="1"/>
        <v>-21591848</v>
      </c>
      <c r="Z35" s="36">
        <f>+IF(X35&lt;&gt;0,+(Y35/X35)*100,0)</f>
        <v>-10.269388815818699</v>
      </c>
      <c r="AA35" s="33">
        <f>SUM(AA24:AA34)</f>
        <v>210254460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24043674</v>
      </c>
      <c r="D37" s="46">
        <f>+D21-D35</f>
        <v>0</v>
      </c>
      <c r="E37" s="47">
        <f t="shared" si="2"/>
        <v>8460000</v>
      </c>
      <c r="F37" s="48">
        <f t="shared" si="2"/>
        <v>9833482</v>
      </c>
      <c r="G37" s="48">
        <f t="shared" si="2"/>
        <v>59077705</v>
      </c>
      <c r="H37" s="48">
        <f t="shared" si="2"/>
        <v>-6772622</v>
      </c>
      <c r="I37" s="48">
        <f t="shared" si="2"/>
        <v>-9458754</v>
      </c>
      <c r="J37" s="48">
        <f t="shared" si="2"/>
        <v>42846329</v>
      </c>
      <c r="K37" s="48">
        <f t="shared" si="2"/>
        <v>-11727393</v>
      </c>
      <c r="L37" s="48">
        <f t="shared" si="2"/>
        <v>-15070458</v>
      </c>
      <c r="M37" s="48">
        <f t="shared" si="2"/>
        <v>38094896</v>
      </c>
      <c r="N37" s="48">
        <f t="shared" si="2"/>
        <v>11297045</v>
      </c>
      <c r="O37" s="48">
        <f t="shared" si="2"/>
        <v>-13328884</v>
      </c>
      <c r="P37" s="48">
        <f t="shared" si="2"/>
        <v>-14858209</v>
      </c>
      <c r="Q37" s="48">
        <f t="shared" si="2"/>
        <v>27070614</v>
      </c>
      <c r="R37" s="48">
        <f t="shared" si="2"/>
        <v>-1116479</v>
      </c>
      <c r="S37" s="48">
        <f t="shared" si="2"/>
        <v>-15752056</v>
      </c>
      <c r="T37" s="48">
        <f t="shared" si="2"/>
        <v>-9945863</v>
      </c>
      <c r="U37" s="48">
        <f t="shared" si="2"/>
        <v>-16662796</v>
      </c>
      <c r="V37" s="48">
        <f t="shared" si="2"/>
        <v>-42360715</v>
      </c>
      <c r="W37" s="48">
        <f t="shared" si="2"/>
        <v>10666180</v>
      </c>
      <c r="X37" s="48">
        <f>IF(F21=F35,0,X21-X35)</f>
        <v>9833482</v>
      </c>
      <c r="Y37" s="48">
        <f t="shared" si="2"/>
        <v>832698</v>
      </c>
      <c r="Z37" s="49">
        <f>+IF(X37&lt;&gt;0,+(Y37/X37)*100,0)</f>
        <v>8.46798722975239</v>
      </c>
      <c r="AA37" s="46">
        <f>+AA21-AA35</f>
        <v>9833482</v>
      </c>
    </row>
    <row r="38" spans="1:27" ht="22.5" customHeight="1">
      <c r="A38" s="50" t="s">
        <v>60</v>
      </c>
      <c r="B38" s="29"/>
      <c r="C38" s="6">
        <v>40834363</v>
      </c>
      <c r="D38" s="6"/>
      <c r="E38" s="7">
        <v>58918000</v>
      </c>
      <c r="F38" s="8">
        <v>59539268</v>
      </c>
      <c r="G38" s="8">
        <v>421029</v>
      </c>
      <c r="H38" s="8"/>
      <c r="I38" s="8">
        <v>150930</v>
      </c>
      <c r="J38" s="8">
        <v>571959</v>
      </c>
      <c r="K38" s="8">
        <v>3659498</v>
      </c>
      <c r="L38" s="8">
        <v>2202361</v>
      </c>
      <c r="M38" s="8">
        <v>202341</v>
      </c>
      <c r="N38" s="8">
        <v>6064200</v>
      </c>
      <c r="O38" s="8">
        <v>3814196</v>
      </c>
      <c r="P38" s="8">
        <v>4628640</v>
      </c>
      <c r="Q38" s="8">
        <v>1067232</v>
      </c>
      <c r="R38" s="8">
        <v>9510068</v>
      </c>
      <c r="S38" s="8">
        <v>41868</v>
      </c>
      <c r="T38" s="8">
        <v>4914222</v>
      </c>
      <c r="U38" s="8">
        <v>4095662</v>
      </c>
      <c r="V38" s="8">
        <v>9051752</v>
      </c>
      <c r="W38" s="8">
        <v>25197979</v>
      </c>
      <c r="X38" s="8">
        <v>59539268</v>
      </c>
      <c r="Y38" s="8">
        <v>-34341289</v>
      </c>
      <c r="Z38" s="2">
        <v>-57.68</v>
      </c>
      <c r="AA38" s="6">
        <v>59539268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64878037</v>
      </c>
      <c r="D41" s="56">
        <f>SUM(D37:D40)</f>
        <v>0</v>
      </c>
      <c r="E41" s="57">
        <f t="shared" si="3"/>
        <v>67378000</v>
      </c>
      <c r="F41" s="58">
        <f t="shared" si="3"/>
        <v>69372750</v>
      </c>
      <c r="G41" s="58">
        <f t="shared" si="3"/>
        <v>59498734</v>
      </c>
      <c r="H41" s="58">
        <f t="shared" si="3"/>
        <v>-6772622</v>
      </c>
      <c r="I41" s="58">
        <f t="shared" si="3"/>
        <v>-9307824</v>
      </c>
      <c r="J41" s="58">
        <f t="shared" si="3"/>
        <v>43418288</v>
      </c>
      <c r="K41" s="58">
        <f t="shared" si="3"/>
        <v>-8067895</v>
      </c>
      <c r="L41" s="58">
        <f t="shared" si="3"/>
        <v>-12868097</v>
      </c>
      <c r="M41" s="58">
        <f t="shared" si="3"/>
        <v>38297237</v>
      </c>
      <c r="N41" s="58">
        <f t="shared" si="3"/>
        <v>17361245</v>
      </c>
      <c r="O41" s="58">
        <f t="shared" si="3"/>
        <v>-9514688</v>
      </c>
      <c r="P41" s="58">
        <f t="shared" si="3"/>
        <v>-10229569</v>
      </c>
      <c r="Q41" s="58">
        <f t="shared" si="3"/>
        <v>28137846</v>
      </c>
      <c r="R41" s="58">
        <f t="shared" si="3"/>
        <v>8393589</v>
      </c>
      <c r="S41" s="58">
        <f t="shared" si="3"/>
        <v>-15710188</v>
      </c>
      <c r="T41" s="58">
        <f t="shared" si="3"/>
        <v>-5031641</v>
      </c>
      <c r="U41" s="58">
        <f t="shared" si="3"/>
        <v>-12567134</v>
      </c>
      <c r="V41" s="58">
        <f t="shared" si="3"/>
        <v>-33308963</v>
      </c>
      <c r="W41" s="58">
        <f t="shared" si="3"/>
        <v>35864159</v>
      </c>
      <c r="X41" s="58">
        <f t="shared" si="3"/>
        <v>69372750</v>
      </c>
      <c r="Y41" s="58">
        <f t="shared" si="3"/>
        <v>-33508591</v>
      </c>
      <c r="Z41" s="59">
        <f>+IF(X41&lt;&gt;0,+(Y41/X41)*100,0)</f>
        <v>-48.30223827079077</v>
      </c>
      <c r="AA41" s="56">
        <f>SUM(AA37:AA40)</f>
        <v>69372750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64878037</v>
      </c>
      <c r="D43" s="64">
        <f>+D41-D42</f>
        <v>0</v>
      </c>
      <c r="E43" s="65">
        <f t="shared" si="4"/>
        <v>67378000</v>
      </c>
      <c r="F43" s="66">
        <f t="shared" si="4"/>
        <v>69372750</v>
      </c>
      <c r="G43" s="66">
        <f t="shared" si="4"/>
        <v>59498734</v>
      </c>
      <c r="H43" s="66">
        <f t="shared" si="4"/>
        <v>-6772622</v>
      </c>
      <c r="I43" s="66">
        <f t="shared" si="4"/>
        <v>-9307824</v>
      </c>
      <c r="J43" s="66">
        <f t="shared" si="4"/>
        <v>43418288</v>
      </c>
      <c r="K43" s="66">
        <f t="shared" si="4"/>
        <v>-8067895</v>
      </c>
      <c r="L43" s="66">
        <f t="shared" si="4"/>
        <v>-12868097</v>
      </c>
      <c r="M43" s="66">
        <f t="shared" si="4"/>
        <v>38297237</v>
      </c>
      <c r="N43" s="66">
        <f t="shared" si="4"/>
        <v>17361245</v>
      </c>
      <c r="O43" s="66">
        <f t="shared" si="4"/>
        <v>-9514688</v>
      </c>
      <c r="P43" s="66">
        <f t="shared" si="4"/>
        <v>-10229569</v>
      </c>
      <c r="Q43" s="66">
        <f t="shared" si="4"/>
        <v>28137846</v>
      </c>
      <c r="R43" s="66">
        <f t="shared" si="4"/>
        <v>8393589</v>
      </c>
      <c r="S43" s="66">
        <f t="shared" si="4"/>
        <v>-15710188</v>
      </c>
      <c r="T43" s="66">
        <f t="shared" si="4"/>
        <v>-5031641</v>
      </c>
      <c r="U43" s="66">
        <f t="shared" si="4"/>
        <v>-12567134</v>
      </c>
      <c r="V43" s="66">
        <f t="shared" si="4"/>
        <v>-33308963</v>
      </c>
      <c r="W43" s="66">
        <f t="shared" si="4"/>
        <v>35864159</v>
      </c>
      <c r="X43" s="66">
        <f t="shared" si="4"/>
        <v>69372750</v>
      </c>
      <c r="Y43" s="66">
        <f t="shared" si="4"/>
        <v>-33508591</v>
      </c>
      <c r="Z43" s="67">
        <f>+IF(X43&lt;&gt;0,+(Y43/X43)*100,0)</f>
        <v>-48.30223827079077</v>
      </c>
      <c r="AA43" s="64">
        <f>+AA41-AA42</f>
        <v>69372750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64878037</v>
      </c>
      <c r="D45" s="56">
        <f>SUM(D43:D44)</f>
        <v>0</v>
      </c>
      <c r="E45" s="57">
        <f t="shared" si="5"/>
        <v>67378000</v>
      </c>
      <c r="F45" s="58">
        <f t="shared" si="5"/>
        <v>69372750</v>
      </c>
      <c r="G45" s="58">
        <f t="shared" si="5"/>
        <v>59498734</v>
      </c>
      <c r="H45" s="58">
        <f t="shared" si="5"/>
        <v>-6772622</v>
      </c>
      <c r="I45" s="58">
        <f t="shared" si="5"/>
        <v>-9307824</v>
      </c>
      <c r="J45" s="58">
        <f t="shared" si="5"/>
        <v>43418288</v>
      </c>
      <c r="K45" s="58">
        <f t="shared" si="5"/>
        <v>-8067895</v>
      </c>
      <c r="L45" s="58">
        <f t="shared" si="5"/>
        <v>-12868097</v>
      </c>
      <c r="M45" s="58">
        <f t="shared" si="5"/>
        <v>38297237</v>
      </c>
      <c r="N45" s="58">
        <f t="shared" si="5"/>
        <v>17361245</v>
      </c>
      <c r="O45" s="58">
        <f t="shared" si="5"/>
        <v>-9514688</v>
      </c>
      <c r="P45" s="58">
        <f t="shared" si="5"/>
        <v>-10229569</v>
      </c>
      <c r="Q45" s="58">
        <f t="shared" si="5"/>
        <v>28137846</v>
      </c>
      <c r="R45" s="58">
        <f t="shared" si="5"/>
        <v>8393589</v>
      </c>
      <c r="S45" s="58">
        <f t="shared" si="5"/>
        <v>-15710188</v>
      </c>
      <c r="T45" s="58">
        <f t="shared" si="5"/>
        <v>-5031641</v>
      </c>
      <c r="U45" s="58">
        <f t="shared" si="5"/>
        <v>-12567134</v>
      </c>
      <c r="V45" s="58">
        <f t="shared" si="5"/>
        <v>-33308963</v>
      </c>
      <c r="W45" s="58">
        <f t="shared" si="5"/>
        <v>35864159</v>
      </c>
      <c r="X45" s="58">
        <f t="shared" si="5"/>
        <v>69372750</v>
      </c>
      <c r="Y45" s="58">
        <f t="shared" si="5"/>
        <v>-33508591</v>
      </c>
      <c r="Z45" s="59">
        <f>+IF(X45&lt;&gt;0,+(Y45/X45)*100,0)</f>
        <v>-48.30223827079077</v>
      </c>
      <c r="AA45" s="56">
        <f>SUM(AA43:AA44)</f>
        <v>69372750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64878037</v>
      </c>
      <c r="D47" s="71">
        <f>SUM(D45:D46)</f>
        <v>0</v>
      </c>
      <c r="E47" s="72">
        <f t="shared" si="6"/>
        <v>67378000</v>
      </c>
      <c r="F47" s="73">
        <f t="shared" si="6"/>
        <v>69372750</v>
      </c>
      <c r="G47" s="73">
        <f t="shared" si="6"/>
        <v>59498734</v>
      </c>
      <c r="H47" s="74">
        <f t="shared" si="6"/>
        <v>-6772622</v>
      </c>
      <c r="I47" s="74">
        <f t="shared" si="6"/>
        <v>-9307824</v>
      </c>
      <c r="J47" s="74">
        <f t="shared" si="6"/>
        <v>43418288</v>
      </c>
      <c r="K47" s="74">
        <f t="shared" si="6"/>
        <v>-8067895</v>
      </c>
      <c r="L47" s="74">
        <f t="shared" si="6"/>
        <v>-12868097</v>
      </c>
      <c r="M47" s="73">
        <f t="shared" si="6"/>
        <v>38297237</v>
      </c>
      <c r="N47" s="73">
        <f t="shared" si="6"/>
        <v>17361245</v>
      </c>
      <c r="O47" s="74">
        <f t="shared" si="6"/>
        <v>-9514688</v>
      </c>
      <c r="P47" s="74">
        <f t="shared" si="6"/>
        <v>-10229569</v>
      </c>
      <c r="Q47" s="74">
        <f t="shared" si="6"/>
        <v>28137846</v>
      </c>
      <c r="R47" s="74">
        <f t="shared" si="6"/>
        <v>8393589</v>
      </c>
      <c r="S47" s="74">
        <f t="shared" si="6"/>
        <v>-15710188</v>
      </c>
      <c r="T47" s="73">
        <f t="shared" si="6"/>
        <v>-5031641</v>
      </c>
      <c r="U47" s="73">
        <f t="shared" si="6"/>
        <v>-12567134</v>
      </c>
      <c r="V47" s="74">
        <f t="shared" si="6"/>
        <v>-33308963</v>
      </c>
      <c r="W47" s="74">
        <f t="shared" si="6"/>
        <v>35864159</v>
      </c>
      <c r="X47" s="74">
        <f t="shared" si="6"/>
        <v>69372750</v>
      </c>
      <c r="Y47" s="74">
        <f t="shared" si="6"/>
        <v>-33508591</v>
      </c>
      <c r="Z47" s="75">
        <f>+IF(X47&lt;&gt;0,+(Y47/X47)*100,0)</f>
        <v>-48.30223827079077</v>
      </c>
      <c r="AA47" s="76">
        <f>SUM(AA45:AA46)</f>
        <v>69372750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-2759148</v>
      </c>
      <c r="D5" s="6"/>
      <c r="E5" s="7">
        <v>31522556</v>
      </c>
      <c r="F5" s="8">
        <v>27619615</v>
      </c>
      <c r="G5" s="8">
        <v>11380827</v>
      </c>
      <c r="H5" s="8">
        <v>-6802886</v>
      </c>
      <c r="I5" s="8">
        <v>2379766</v>
      </c>
      <c r="J5" s="8">
        <v>6957707</v>
      </c>
      <c r="K5" s="8">
        <v>2068637</v>
      </c>
      <c r="L5" s="8">
        <v>1994210</v>
      </c>
      <c r="M5" s="8">
        <v>2320922</v>
      </c>
      <c r="N5" s="8">
        <v>6383769</v>
      </c>
      <c r="O5" s="8">
        <v>1464927</v>
      </c>
      <c r="P5" s="8">
        <v>2322289</v>
      </c>
      <c r="Q5" s="8">
        <v>2322134</v>
      </c>
      <c r="R5" s="8">
        <v>6109350</v>
      </c>
      <c r="S5" s="8">
        <v>2319747</v>
      </c>
      <c r="T5" s="8">
        <v>2295638</v>
      </c>
      <c r="U5" s="8">
        <v>2319747</v>
      </c>
      <c r="V5" s="8">
        <v>6935132</v>
      </c>
      <c r="W5" s="8">
        <v>26385958</v>
      </c>
      <c r="X5" s="8">
        <v>27619615</v>
      </c>
      <c r="Y5" s="8">
        <v>-1233657</v>
      </c>
      <c r="Z5" s="2">
        <v>-4.47</v>
      </c>
      <c r="AA5" s="6">
        <v>27619615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246167</v>
      </c>
      <c r="D9" s="6"/>
      <c r="E9" s="7">
        <v>3146904</v>
      </c>
      <c r="F9" s="8">
        <v>3725642</v>
      </c>
      <c r="G9" s="8">
        <v>102088</v>
      </c>
      <c r="H9" s="8">
        <v>319087</v>
      </c>
      <c r="I9" s="8">
        <v>319960</v>
      </c>
      <c r="J9" s="8">
        <v>741135</v>
      </c>
      <c r="K9" s="8">
        <v>320085</v>
      </c>
      <c r="L9" s="8">
        <v>263264</v>
      </c>
      <c r="M9" s="8">
        <v>320085</v>
      </c>
      <c r="N9" s="8">
        <v>903434</v>
      </c>
      <c r="O9" s="8">
        <v>284148</v>
      </c>
      <c r="P9" s="8">
        <v>315323</v>
      </c>
      <c r="Q9" s="8">
        <v>315323</v>
      </c>
      <c r="R9" s="8">
        <v>914794</v>
      </c>
      <c r="S9" s="8">
        <v>315323</v>
      </c>
      <c r="T9" s="8">
        <v>315400</v>
      </c>
      <c r="U9" s="8">
        <v>315477</v>
      </c>
      <c r="V9" s="8">
        <v>946200</v>
      </c>
      <c r="W9" s="8">
        <v>3505563</v>
      </c>
      <c r="X9" s="8">
        <v>3725642</v>
      </c>
      <c r="Y9" s="8">
        <v>-220079</v>
      </c>
      <c r="Z9" s="2">
        <v>-5.91</v>
      </c>
      <c r="AA9" s="6">
        <v>3725642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102530</v>
      </c>
      <c r="D11" s="6"/>
      <c r="E11" s="7">
        <v>862812</v>
      </c>
      <c r="F11" s="8">
        <v>849118</v>
      </c>
      <c r="G11" s="8">
        <v>70421</v>
      </c>
      <c r="H11" s="8">
        <v>71230</v>
      </c>
      <c r="I11" s="8">
        <v>69112</v>
      </c>
      <c r="J11" s="8">
        <v>210763</v>
      </c>
      <c r="K11" s="8">
        <v>71121</v>
      </c>
      <c r="L11" s="8">
        <v>72429</v>
      </c>
      <c r="M11" s="8">
        <v>68964</v>
      </c>
      <c r="N11" s="8">
        <v>212514</v>
      </c>
      <c r="O11" s="8">
        <v>72841</v>
      </c>
      <c r="P11" s="8">
        <v>74129</v>
      </c>
      <c r="Q11" s="8">
        <v>68964</v>
      </c>
      <c r="R11" s="8">
        <v>215934</v>
      </c>
      <c r="S11" s="8">
        <v>67543</v>
      </c>
      <c r="T11" s="8">
        <v>1335</v>
      </c>
      <c r="U11" s="8">
        <v>65065</v>
      </c>
      <c r="V11" s="8">
        <v>133943</v>
      </c>
      <c r="W11" s="8">
        <v>773154</v>
      </c>
      <c r="X11" s="8">
        <v>849118</v>
      </c>
      <c r="Y11" s="8">
        <v>-75964</v>
      </c>
      <c r="Z11" s="2">
        <v>-8.95</v>
      </c>
      <c r="AA11" s="6">
        <v>849118</v>
      </c>
    </row>
    <row r="12" spans="1:27" ht="12.75">
      <c r="A12" s="25" t="s">
        <v>37</v>
      </c>
      <c r="B12" s="29"/>
      <c r="C12" s="6">
        <v>357387</v>
      </c>
      <c r="D12" s="6"/>
      <c r="E12" s="7">
        <v>3500000</v>
      </c>
      <c r="F12" s="8">
        <v>4770113</v>
      </c>
      <c r="G12" s="8">
        <v>397011</v>
      </c>
      <c r="H12" s="8">
        <v>713942</v>
      </c>
      <c r="I12" s="8">
        <v>513024</v>
      </c>
      <c r="J12" s="8">
        <v>1623977</v>
      </c>
      <c r="K12" s="8">
        <v>418066</v>
      </c>
      <c r="L12" s="8">
        <v>316766</v>
      </c>
      <c r="M12" s="8">
        <v>422031</v>
      </c>
      <c r="N12" s="8">
        <v>1156863</v>
      </c>
      <c r="O12" s="8">
        <v>458858</v>
      </c>
      <c r="P12" s="8">
        <v>307061</v>
      </c>
      <c r="Q12" s="8">
        <v>337619</v>
      </c>
      <c r="R12" s="8">
        <v>1103538</v>
      </c>
      <c r="S12" s="8">
        <v>415332</v>
      </c>
      <c r="T12" s="8">
        <v>310557</v>
      </c>
      <c r="U12" s="8">
        <v>134352</v>
      </c>
      <c r="V12" s="8">
        <v>860241</v>
      </c>
      <c r="W12" s="8">
        <v>4744619</v>
      </c>
      <c r="X12" s="8">
        <v>4770113</v>
      </c>
      <c r="Y12" s="8">
        <v>-25494</v>
      </c>
      <c r="Z12" s="2">
        <v>-0.53</v>
      </c>
      <c r="AA12" s="6">
        <v>4770113</v>
      </c>
    </row>
    <row r="13" spans="1:27" ht="12.75">
      <c r="A13" s="23" t="s">
        <v>38</v>
      </c>
      <c r="B13" s="29"/>
      <c r="C13" s="6">
        <v>1176116</v>
      </c>
      <c r="D13" s="6"/>
      <c r="E13" s="7">
        <v>10000000</v>
      </c>
      <c r="F13" s="8">
        <v>13325116</v>
      </c>
      <c r="G13" s="8">
        <v>893957</v>
      </c>
      <c r="H13" s="8">
        <v>1157707</v>
      </c>
      <c r="I13" s="8">
        <v>1239193</v>
      </c>
      <c r="J13" s="8">
        <v>3290857</v>
      </c>
      <c r="K13" s="8">
        <v>161937</v>
      </c>
      <c r="L13" s="8">
        <v>785647</v>
      </c>
      <c r="M13" s="8">
        <v>1273633</v>
      </c>
      <c r="N13" s="8">
        <v>2221217</v>
      </c>
      <c r="O13" s="8">
        <v>875362</v>
      </c>
      <c r="P13" s="8">
        <v>1227671</v>
      </c>
      <c r="Q13" s="8">
        <v>1284070</v>
      </c>
      <c r="R13" s="8">
        <v>3387103</v>
      </c>
      <c r="S13" s="8">
        <v>1275871</v>
      </c>
      <c r="T13" s="8">
        <v>1249763</v>
      </c>
      <c r="U13" s="8">
        <v>1221825</v>
      </c>
      <c r="V13" s="8">
        <v>3747459</v>
      </c>
      <c r="W13" s="8">
        <v>12646636</v>
      </c>
      <c r="X13" s="8">
        <v>13325116</v>
      </c>
      <c r="Y13" s="8">
        <v>-678480</v>
      </c>
      <c r="Z13" s="2">
        <v>-5.09</v>
      </c>
      <c r="AA13" s="6">
        <v>13325116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275202</v>
      </c>
      <c r="D15" s="6"/>
      <c r="E15" s="7">
        <v>113809</v>
      </c>
      <c r="F15" s="8">
        <v>1501472</v>
      </c>
      <c r="G15" s="8"/>
      <c r="H15" s="8"/>
      <c r="I15" s="8">
        <v>210910</v>
      </c>
      <c r="J15" s="8">
        <v>210910</v>
      </c>
      <c r="K15" s="8">
        <v>135164</v>
      </c>
      <c r="L15" s="8">
        <v>296062</v>
      </c>
      <c r="M15" s="8">
        <v>77600</v>
      </c>
      <c r="N15" s="8">
        <v>508826</v>
      </c>
      <c r="O15" s="8">
        <v>-32000</v>
      </c>
      <c r="P15" s="8">
        <v>134000</v>
      </c>
      <c r="Q15" s="8"/>
      <c r="R15" s="8">
        <v>102000</v>
      </c>
      <c r="S15" s="8">
        <v>1440</v>
      </c>
      <c r="T15" s="8">
        <v>85200</v>
      </c>
      <c r="U15" s="8">
        <v>61200</v>
      </c>
      <c r="V15" s="8">
        <v>147840</v>
      </c>
      <c r="W15" s="8">
        <v>969576</v>
      </c>
      <c r="X15" s="8">
        <v>1501472</v>
      </c>
      <c r="Y15" s="8">
        <v>-531896</v>
      </c>
      <c r="Z15" s="2">
        <v>-35.42</v>
      </c>
      <c r="AA15" s="6">
        <v>1501472</v>
      </c>
    </row>
    <row r="16" spans="1:27" ht="12.75">
      <c r="A16" s="23" t="s">
        <v>41</v>
      </c>
      <c r="B16" s="29"/>
      <c r="C16" s="6">
        <v>88202</v>
      </c>
      <c r="D16" s="6"/>
      <c r="E16" s="7">
        <v>1269704</v>
      </c>
      <c r="F16" s="8">
        <v>1275963</v>
      </c>
      <c r="G16" s="8">
        <v>132563</v>
      </c>
      <c r="H16" s="8">
        <v>139491</v>
      </c>
      <c r="I16" s="8">
        <v>79734</v>
      </c>
      <c r="J16" s="8">
        <v>351788</v>
      </c>
      <c r="K16" s="8">
        <v>142266</v>
      </c>
      <c r="L16" s="8">
        <v>87306</v>
      </c>
      <c r="M16" s="8">
        <v>92010</v>
      </c>
      <c r="N16" s="8">
        <v>321582</v>
      </c>
      <c r="O16" s="8">
        <v>102033</v>
      </c>
      <c r="P16" s="8">
        <v>120860</v>
      </c>
      <c r="Q16" s="8">
        <v>90174</v>
      </c>
      <c r="R16" s="8">
        <v>313067</v>
      </c>
      <c r="S16" s="8"/>
      <c r="T16" s="8"/>
      <c r="U16" s="8">
        <v>55664</v>
      </c>
      <c r="V16" s="8">
        <v>55664</v>
      </c>
      <c r="W16" s="8">
        <v>1042101</v>
      </c>
      <c r="X16" s="8">
        <v>1275963</v>
      </c>
      <c r="Y16" s="8">
        <v>-233862</v>
      </c>
      <c r="Z16" s="2">
        <v>-18.33</v>
      </c>
      <c r="AA16" s="6">
        <v>1275963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1587065</v>
      </c>
      <c r="D18" s="6"/>
      <c r="E18" s="7">
        <v>195128002</v>
      </c>
      <c r="F18" s="8">
        <v>193828002</v>
      </c>
      <c r="G18" s="8">
        <v>77116985</v>
      </c>
      <c r="H18" s="8">
        <v>1308494</v>
      </c>
      <c r="I18" s="8">
        <v>1606436</v>
      </c>
      <c r="J18" s="8">
        <v>80031915</v>
      </c>
      <c r="K18" s="8">
        <v>1748431</v>
      </c>
      <c r="L18" s="8">
        <v>616860</v>
      </c>
      <c r="M18" s="8">
        <v>50505749</v>
      </c>
      <c r="N18" s="8">
        <v>52871040</v>
      </c>
      <c r="O18" s="8">
        <v>596736</v>
      </c>
      <c r="P18" s="8">
        <v>849330</v>
      </c>
      <c r="Q18" s="8">
        <v>46270691</v>
      </c>
      <c r="R18" s="8">
        <v>47716757</v>
      </c>
      <c r="S18" s="8">
        <v>512549</v>
      </c>
      <c r="T18" s="8">
        <v>692004</v>
      </c>
      <c r="U18" s="8">
        <v>2041736</v>
      </c>
      <c r="V18" s="8">
        <v>3246289</v>
      </c>
      <c r="W18" s="8">
        <v>183866001</v>
      </c>
      <c r="X18" s="8">
        <v>193828002</v>
      </c>
      <c r="Y18" s="8">
        <v>-9962001</v>
      </c>
      <c r="Z18" s="2">
        <v>-5.14</v>
      </c>
      <c r="AA18" s="6">
        <v>193828002</v>
      </c>
    </row>
    <row r="19" spans="1:27" ht="12.75">
      <c r="A19" s="23" t="s">
        <v>44</v>
      </c>
      <c r="B19" s="29"/>
      <c r="C19" s="6">
        <v>256340</v>
      </c>
      <c r="D19" s="6"/>
      <c r="E19" s="7">
        <v>487988</v>
      </c>
      <c r="F19" s="26">
        <v>1016661</v>
      </c>
      <c r="G19" s="26">
        <v>50561</v>
      </c>
      <c r="H19" s="26">
        <v>138934</v>
      </c>
      <c r="I19" s="26">
        <v>5342</v>
      </c>
      <c r="J19" s="26">
        <v>194837</v>
      </c>
      <c r="K19" s="26">
        <v>252354</v>
      </c>
      <c r="L19" s="26">
        <v>68340</v>
      </c>
      <c r="M19" s="26">
        <v>17207</v>
      </c>
      <c r="N19" s="26">
        <v>337901</v>
      </c>
      <c r="O19" s="26">
        <v>52327</v>
      </c>
      <c r="P19" s="26">
        <v>144400</v>
      </c>
      <c r="Q19" s="26">
        <v>110349</v>
      </c>
      <c r="R19" s="26">
        <v>307076</v>
      </c>
      <c r="S19" s="26">
        <v>15938</v>
      </c>
      <c r="T19" s="26">
        <v>6132</v>
      </c>
      <c r="U19" s="26">
        <v>9810</v>
      </c>
      <c r="V19" s="26">
        <v>31880</v>
      </c>
      <c r="W19" s="26">
        <v>871694</v>
      </c>
      <c r="X19" s="26">
        <v>1016661</v>
      </c>
      <c r="Y19" s="26">
        <v>-144967</v>
      </c>
      <c r="Z19" s="27">
        <v>-14.26</v>
      </c>
      <c r="AA19" s="28">
        <v>1016661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1329861</v>
      </c>
      <c r="D21" s="33">
        <f t="shared" si="0"/>
        <v>0</v>
      </c>
      <c r="E21" s="34">
        <f t="shared" si="0"/>
        <v>246031775</v>
      </c>
      <c r="F21" s="35">
        <f t="shared" si="0"/>
        <v>247911702</v>
      </c>
      <c r="G21" s="35">
        <f t="shared" si="0"/>
        <v>90144413</v>
      </c>
      <c r="H21" s="35">
        <f t="shared" si="0"/>
        <v>-2954001</v>
      </c>
      <c r="I21" s="35">
        <f t="shared" si="0"/>
        <v>6423477</v>
      </c>
      <c r="J21" s="35">
        <f t="shared" si="0"/>
        <v>93613889</v>
      </c>
      <c r="K21" s="35">
        <f t="shared" si="0"/>
        <v>5318061</v>
      </c>
      <c r="L21" s="35">
        <f t="shared" si="0"/>
        <v>4500884</v>
      </c>
      <c r="M21" s="35">
        <f t="shared" si="0"/>
        <v>55098201</v>
      </c>
      <c r="N21" s="35">
        <f t="shared" si="0"/>
        <v>64917146</v>
      </c>
      <c r="O21" s="35">
        <f t="shared" si="0"/>
        <v>3875232</v>
      </c>
      <c r="P21" s="35">
        <f t="shared" si="0"/>
        <v>5495063</v>
      </c>
      <c r="Q21" s="35">
        <f t="shared" si="0"/>
        <v>50799324</v>
      </c>
      <c r="R21" s="35">
        <f t="shared" si="0"/>
        <v>60169619</v>
      </c>
      <c r="S21" s="35">
        <f t="shared" si="0"/>
        <v>4923743</v>
      </c>
      <c r="T21" s="35">
        <f t="shared" si="0"/>
        <v>4956029</v>
      </c>
      <c r="U21" s="35">
        <f t="shared" si="0"/>
        <v>6224876</v>
      </c>
      <c r="V21" s="35">
        <f t="shared" si="0"/>
        <v>16104648</v>
      </c>
      <c r="W21" s="35">
        <f t="shared" si="0"/>
        <v>234805302</v>
      </c>
      <c r="X21" s="35">
        <f t="shared" si="0"/>
        <v>247911702</v>
      </c>
      <c r="Y21" s="35">
        <f t="shared" si="0"/>
        <v>-13106400</v>
      </c>
      <c r="Z21" s="36">
        <f>+IF(X21&lt;&gt;0,+(Y21/X21)*100,0)</f>
        <v>-5.286720995526061</v>
      </c>
      <c r="AA21" s="33">
        <f>SUM(AA5:AA20)</f>
        <v>247911702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8429692</v>
      </c>
      <c r="D24" s="6"/>
      <c r="E24" s="7">
        <v>87773687</v>
      </c>
      <c r="F24" s="8">
        <v>91409381</v>
      </c>
      <c r="G24" s="8">
        <v>7115321</v>
      </c>
      <c r="H24" s="8">
        <v>7420811</v>
      </c>
      <c r="I24" s="8">
        <v>7371802</v>
      </c>
      <c r="J24" s="8">
        <v>21907934</v>
      </c>
      <c r="K24" s="8">
        <v>7531571</v>
      </c>
      <c r="L24" s="8">
        <v>7794530</v>
      </c>
      <c r="M24" s="8">
        <v>7886514</v>
      </c>
      <c r="N24" s="8">
        <v>23212615</v>
      </c>
      <c r="O24" s="8">
        <v>7419017</v>
      </c>
      <c r="P24" s="8">
        <v>7830924</v>
      </c>
      <c r="Q24" s="8">
        <v>7834464</v>
      </c>
      <c r="R24" s="8">
        <v>23084405</v>
      </c>
      <c r="S24" s="8">
        <v>7727175</v>
      </c>
      <c r="T24" s="8">
        <v>7840388</v>
      </c>
      <c r="U24" s="8">
        <v>9938537</v>
      </c>
      <c r="V24" s="8">
        <v>25506100</v>
      </c>
      <c r="W24" s="8">
        <v>93711054</v>
      </c>
      <c r="X24" s="8">
        <v>91409381</v>
      </c>
      <c r="Y24" s="8">
        <v>2301673</v>
      </c>
      <c r="Z24" s="2">
        <v>2.52</v>
      </c>
      <c r="AA24" s="6">
        <v>91409381</v>
      </c>
    </row>
    <row r="25" spans="1:27" ht="12.75">
      <c r="A25" s="25" t="s">
        <v>49</v>
      </c>
      <c r="B25" s="24"/>
      <c r="C25" s="6">
        <v>1126229</v>
      </c>
      <c r="D25" s="6"/>
      <c r="E25" s="7">
        <v>14832073</v>
      </c>
      <c r="F25" s="8">
        <v>13778067</v>
      </c>
      <c r="G25" s="8">
        <v>1121782</v>
      </c>
      <c r="H25" s="8">
        <v>1121782</v>
      </c>
      <c r="I25" s="8">
        <v>1123472</v>
      </c>
      <c r="J25" s="8">
        <v>3367036</v>
      </c>
      <c r="K25" s="8">
        <v>1162595</v>
      </c>
      <c r="L25" s="8">
        <v>1127984</v>
      </c>
      <c r="M25" s="8">
        <v>1149145</v>
      </c>
      <c r="N25" s="8">
        <v>3439724</v>
      </c>
      <c r="O25" s="8">
        <v>1153214</v>
      </c>
      <c r="P25" s="8">
        <v>1153214</v>
      </c>
      <c r="Q25" s="8">
        <v>1190097</v>
      </c>
      <c r="R25" s="8">
        <v>3496525</v>
      </c>
      <c r="S25" s="8">
        <v>1178443</v>
      </c>
      <c r="T25" s="8">
        <v>1178443</v>
      </c>
      <c r="U25" s="8">
        <v>1663585</v>
      </c>
      <c r="V25" s="8">
        <v>4020471</v>
      </c>
      <c r="W25" s="8">
        <v>14323756</v>
      </c>
      <c r="X25" s="8">
        <v>13778067</v>
      </c>
      <c r="Y25" s="8">
        <v>545689</v>
      </c>
      <c r="Z25" s="2">
        <v>3.96</v>
      </c>
      <c r="AA25" s="6">
        <v>13778067</v>
      </c>
    </row>
    <row r="26" spans="1:27" ht="12.75">
      <c r="A26" s="25" t="s">
        <v>50</v>
      </c>
      <c r="B26" s="24"/>
      <c r="C26" s="6">
        <v>4761893</v>
      </c>
      <c r="D26" s="6"/>
      <c r="E26" s="7">
        <v>25073982</v>
      </c>
      <c r="F26" s="8">
        <v>16011153</v>
      </c>
      <c r="G26" s="8"/>
      <c r="H26" s="8"/>
      <c r="I26" s="8">
        <v>-2758774</v>
      </c>
      <c r="J26" s="8">
        <v>-2758774</v>
      </c>
      <c r="K26" s="8"/>
      <c r="L26" s="8"/>
      <c r="M26" s="8"/>
      <c r="N26" s="8"/>
      <c r="O26" s="8"/>
      <c r="P26" s="8"/>
      <c r="Q26" s="8">
        <v>12282537</v>
      </c>
      <c r="R26" s="8">
        <v>12282537</v>
      </c>
      <c r="S26" s="8">
        <v>1140691</v>
      </c>
      <c r="T26" s="8">
        <v>2041192</v>
      </c>
      <c r="U26" s="8"/>
      <c r="V26" s="8">
        <v>3181883</v>
      </c>
      <c r="W26" s="8">
        <v>12705646</v>
      </c>
      <c r="X26" s="8">
        <v>16011153</v>
      </c>
      <c r="Y26" s="8">
        <v>-3305507</v>
      </c>
      <c r="Z26" s="2">
        <v>-20.65</v>
      </c>
      <c r="AA26" s="6">
        <v>16011153</v>
      </c>
    </row>
    <row r="27" spans="1:27" ht="12.75">
      <c r="A27" s="25" t="s">
        <v>51</v>
      </c>
      <c r="B27" s="24"/>
      <c r="C27" s="6">
        <v>-3393492</v>
      </c>
      <c r="D27" s="6"/>
      <c r="E27" s="7">
        <v>18000000</v>
      </c>
      <c r="F27" s="8">
        <v>17739423</v>
      </c>
      <c r="G27" s="8"/>
      <c r="H27" s="8"/>
      <c r="I27" s="8">
        <v>3534869</v>
      </c>
      <c r="J27" s="8">
        <v>3534869</v>
      </c>
      <c r="K27" s="8"/>
      <c r="L27" s="8">
        <v>3784256</v>
      </c>
      <c r="M27" s="8">
        <v>1647028</v>
      </c>
      <c r="N27" s="8">
        <v>5431284</v>
      </c>
      <c r="O27" s="8"/>
      <c r="P27" s="8">
        <v>1368823</v>
      </c>
      <c r="Q27" s="8">
        <v>1503975</v>
      </c>
      <c r="R27" s="8">
        <v>2872798</v>
      </c>
      <c r="S27" s="8">
        <v>1596735</v>
      </c>
      <c r="T27" s="8">
        <v>1532999</v>
      </c>
      <c r="U27" s="8"/>
      <c r="V27" s="8">
        <v>3129734</v>
      </c>
      <c r="W27" s="8">
        <v>14968685</v>
      </c>
      <c r="X27" s="8">
        <v>17739423</v>
      </c>
      <c r="Y27" s="8">
        <v>-2770738</v>
      </c>
      <c r="Z27" s="2">
        <v>-15.62</v>
      </c>
      <c r="AA27" s="6">
        <v>17739423</v>
      </c>
    </row>
    <row r="28" spans="1:27" ht="12.75">
      <c r="A28" s="25" t="s">
        <v>52</v>
      </c>
      <c r="B28" s="24"/>
      <c r="C28" s="6">
        <v>982815</v>
      </c>
      <c r="D28" s="6"/>
      <c r="E28" s="7"/>
      <c r="F28" s="8">
        <v>1750000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25000</v>
      </c>
      <c r="R28" s="8">
        <v>25000</v>
      </c>
      <c r="S28" s="8">
        <v>25000</v>
      </c>
      <c r="T28" s="8">
        <v>30000</v>
      </c>
      <c r="U28" s="8"/>
      <c r="V28" s="8">
        <v>55000</v>
      </c>
      <c r="W28" s="8">
        <v>80000</v>
      </c>
      <c r="X28" s="8">
        <v>1750000</v>
      </c>
      <c r="Y28" s="8">
        <v>-1670000</v>
      </c>
      <c r="Z28" s="2">
        <v>-95.43</v>
      </c>
      <c r="AA28" s="6">
        <v>1750000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25570</v>
      </c>
      <c r="D30" s="6"/>
      <c r="E30" s="7">
        <v>120000</v>
      </c>
      <c r="F30" s="8">
        <v>330206</v>
      </c>
      <c r="G30" s="8"/>
      <c r="H30" s="8"/>
      <c r="I30" s="8"/>
      <c r="J30" s="8"/>
      <c r="K30" s="8">
        <v>9556</v>
      </c>
      <c r="L30" s="8">
        <v>32050</v>
      </c>
      <c r="M30" s="8"/>
      <c r="N30" s="8">
        <v>41606</v>
      </c>
      <c r="O30" s="8">
        <v>29000</v>
      </c>
      <c r="P30" s="8">
        <v>29500</v>
      </c>
      <c r="Q30" s="8">
        <v>650</v>
      </c>
      <c r="R30" s="8">
        <v>59150</v>
      </c>
      <c r="S30" s="8"/>
      <c r="T30" s="8">
        <v>259030</v>
      </c>
      <c r="U30" s="8">
        <v>166860</v>
      </c>
      <c r="V30" s="8">
        <v>425890</v>
      </c>
      <c r="W30" s="8">
        <v>526646</v>
      </c>
      <c r="X30" s="8">
        <v>330206</v>
      </c>
      <c r="Y30" s="8">
        <v>196440</v>
      </c>
      <c r="Z30" s="2">
        <v>59.49</v>
      </c>
      <c r="AA30" s="6">
        <v>330206</v>
      </c>
    </row>
    <row r="31" spans="1:27" ht="12.75">
      <c r="A31" s="25" t="s">
        <v>55</v>
      </c>
      <c r="B31" s="24"/>
      <c r="C31" s="6">
        <v>1076341</v>
      </c>
      <c r="D31" s="6"/>
      <c r="E31" s="7">
        <v>26500000</v>
      </c>
      <c r="F31" s="8">
        <v>26290209</v>
      </c>
      <c r="G31" s="8">
        <v>1400784</v>
      </c>
      <c r="H31" s="8">
        <v>1389801</v>
      </c>
      <c r="I31" s="8">
        <v>2397342</v>
      </c>
      <c r="J31" s="8">
        <v>5187927</v>
      </c>
      <c r="K31" s="8">
        <v>472831</v>
      </c>
      <c r="L31" s="8">
        <v>1893933</v>
      </c>
      <c r="M31" s="8">
        <v>3133942</v>
      </c>
      <c r="N31" s="8">
        <v>5500706</v>
      </c>
      <c r="O31" s="8">
        <v>1482473</v>
      </c>
      <c r="P31" s="8">
        <v>1150112</v>
      </c>
      <c r="Q31" s="8">
        <v>4454306</v>
      </c>
      <c r="R31" s="8">
        <v>7086891</v>
      </c>
      <c r="S31" s="8">
        <v>3029521</v>
      </c>
      <c r="T31" s="8">
        <v>1464644</v>
      </c>
      <c r="U31" s="8">
        <v>1054642</v>
      </c>
      <c r="V31" s="8">
        <v>5548807</v>
      </c>
      <c r="W31" s="8">
        <v>23324331</v>
      </c>
      <c r="X31" s="8">
        <v>26290209</v>
      </c>
      <c r="Y31" s="8">
        <v>-2965878</v>
      </c>
      <c r="Z31" s="2">
        <v>-11.28</v>
      </c>
      <c r="AA31" s="6">
        <v>26290209</v>
      </c>
    </row>
    <row r="32" spans="1:27" ht="12.75">
      <c r="A32" s="25" t="s">
        <v>43</v>
      </c>
      <c r="B32" s="24"/>
      <c r="C32" s="6">
        <v>1973040</v>
      </c>
      <c r="D32" s="6"/>
      <c r="E32" s="7">
        <v>14000000</v>
      </c>
      <c r="F32" s="8">
        <v>30867866</v>
      </c>
      <c r="G32" s="8">
        <v>435458</v>
      </c>
      <c r="H32" s="8">
        <v>1313247</v>
      </c>
      <c r="I32" s="8">
        <v>1266571</v>
      </c>
      <c r="J32" s="8">
        <v>3015276</v>
      </c>
      <c r="K32" s="8">
        <v>307592</v>
      </c>
      <c r="L32" s="8">
        <v>2935561</v>
      </c>
      <c r="M32" s="8">
        <v>8392473</v>
      </c>
      <c r="N32" s="8">
        <v>11635626</v>
      </c>
      <c r="O32" s="8">
        <v>-341825</v>
      </c>
      <c r="P32" s="8">
        <v>559231</v>
      </c>
      <c r="Q32" s="8">
        <v>35220</v>
      </c>
      <c r="R32" s="8">
        <v>252626</v>
      </c>
      <c r="S32" s="8">
        <v>142456</v>
      </c>
      <c r="T32" s="8">
        <v>3875817</v>
      </c>
      <c r="U32" s="8">
        <v>3103166</v>
      </c>
      <c r="V32" s="8">
        <v>7121439</v>
      </c>
      <c r="W32" s="8">
        <v>22024967</v>
      </c>
      <c r="X32" s="8">
        <v>30867866</v>
      </c>
      <c r="Y32" s="8">
        <v>-8842899</v>
      </c>
      <c r="Z32" s="2">
        <v>-28.65</v>
      </c>
      <c r="AA32" s="6">
        <v>30867866</v>
      </c>
    </row>
    <row r="33" spans="1:27" ht="12.75">
      <c r="A33" s="25" t="s">
        <v>56</v>
      </c>
      <c r="B33" s="24"/>
      <c r="C33" s="6">
        <v>4163047</v>
      </c>
      <c r="D33" s="6"/>
      <c r="E33" s="7">
        <v>48759731</v>
      </c>
      <c r="F33" s="8">
        <v>47718751</v>
      </c>
      <c r="G33" s="8">
        <v>3722534</v>
      </c>
      <c r="H33" s="8">
        <v>4832036</v>
      </c>
      <c r="I33" s="8">
        <v>5897630</v>
      </c>
      <c r="J33" s="8">
        <v>14452200</v>
      </c>
      <c r="K33" s="8">
        <v>5080039</v>
      </c>
      <c r="L33" s="8">
        <v>4436680</v>
      </c>
      <c r="M33" s="8">
        <v>6362715</v>
      </c>
      <c r="N33" s="8">
        <v>15879434</v>
      </c>
      <c r="O33" s="8">
        <v>3706274</v>
      </c>
      <c r="P33" s="8">
        <v>4367516</v>
      </c>
      <c r="Q33" s="8">
        <v>3954298</v>
      </c>
      <c r="R33" s="8">
        <v>12028088</v>
      </c>
      <c r="S33" s="8">
        <v>2783294</v>
      </c>
      <c r="T33" s="8">
        <v>3850008</v>
      </c>
      <c r="U33" s="8">
        <v>6105158</v>
      </c>
      <c r="V33" s="8">
        <v>12738460</v>
      </c>
      <c r="W33" s="8">
        <v>55098182</v>
      </c>
      <c r="X33" s="8">
        <v>47718751</v>
      </c>
      <c r="Y33" s="8">
        <v>7379431</v>
      </c>
      <c r="Z33" s="2">
        <v>15.46</v>
      </c>
      <c r="AA33" s="6">
        <v>47718751</v>
      </c>
    </row>
    <row r="34" spans="1:27" ht="12.75">
      <c r="A34" s="23" t="s">
        <v>57</v>
      </c>
      <c r="B34" s="29"/>
      <c r="C34" s="6">
        <v>855578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20000713</v>
      </c>
      <c r="D35" s="33">
        <f>SUM(D24:D34)</f>
        <v>0</v>
      </c>
      <c r="E35" s="34">
        <f t="shared" si="1"/>
        <v>235059473</v>
      </c>
      <c r="F35" s="35">
        <f t="shared" si="1"/>
        <v>245895056</v>
      </c>
      <c r="G35" s="35">
        <f t="shared" si="1"/>
        <v>13795879</v>
      </c>
      <c r="H35" s="35">
        <f t="shared" si="1"/>
        <v>16077677</v>
      </c>
      <c r="I35" s="35">
        <f t="shared" si="1"/>
        <v>18832912</v>
      </c>
      <c r="J35" s="35">
        <f t="shared" si="1"/>
        <v>48706468</v>
      </c>
      <c r="K35" s="35">
        <f t="shared" si="1"/>
        <v>14564184</v>
      </c>
      <c r="L35" s="35">
        <f t="shared" si="1"/>
        <v>22004994</v>
      </c>
      <c r="M35" s="35">
        <f t="shared" si="1"/>
        <v>28571817</v>
      </c>
      <c r="N35" s="35">
        <f t="shared" si="1"/>
        <v>65140995</v>
      </c>
      <c r="O35" s="35">
        <f t="shared" si="1"/>
        <v>13448153</v>
      </c>
      <c r="P35" s="35">
        <f t="shared" si="1"/>
        <v>16459320</v>
      </c>
      <c r="Q35" s="35">
        <f t="shared" si="1"/>
        <v>31280547</v>
      </c>
      <c r="R35" s="35">
        <f t="shared" si="1"/>
        <v>61188020</v>
      </c>
      <c r="S35" s="35">
        <f t="shared" si="1"/>
        <v>17623315</v>
      </c>
      <c r="T35" s="35">
        <f t="shared" si="1"/>
        <v>22072521</v>
      </c>
      <c r="U35" s="35">
        <f t="shared" si="1"/>
        <v>22031948</v>
      </c>
      <c r="V35" s="35">
        <f t="shared" si="1"/>
        <v>61727784</v>
      </c>
      <c r="W35" s="35">
        <f t="shared" si="1"/>
        <v>236763267</v>
      </c>
      <c r="X35" s="35">
        <f t="shared" si="1"/>
        <v>245895056</v>
      </c>
      <c r="Y35" s="35">
        <f t="shared" si="1"/>
        <v>-9131789</v>
      </c>
      <c r="Z35" s="36">
        <f>+IF(X35&lt;&gt;0,+(Y35/X35)*100,0)</f>
        <v>-3.7136936173291746</v>
      </c>
      <c r="AA35" s="33">
        <f>SUM(AA24:AA34)</f>
        <v>245895056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-18670852</v>
      </c>
      <c r="D37" s="46">
        <f>+D21-D35</f>
        <v>0</v>
      </c>
      <c r="E37" s="47">
        <f t="shared" si="2"/>
        <v>10972302</v>
      </c>
      <c r="F37" s="48">
        <f t="shared" si="2"/>
        <v>2016646</v>
      </c>
      <c r="G37" s="48">
        <f t="shared" si="2"/>
        <v>76348534</v>
      </c>
      <c r="H37" s="48">
        <f t="shared" si="2"/>
        <v>-19031678</v>
      </c>
      <c r="I37" s="48">
        <f t="shared" si="2"/>
        <v>-12409435</v>
      </c>
      <c r="J37" s="48">
        <f t="shared" si="2"/>
        <v>44907421</v>
      </c>
      <c r="K37" s="48">
        <f t="shared" si="2"/>
        <v>-9246123</v>
      </c>
      <c r="L37" s="48">
        <f t="shared" si="2"/>
        <v>-17504110</v>
      </c>
      <c r="M37" s="48">
        <f t="shared" si="2"/>
        <v>26526384</v>
      </c>
      <c r="N37" s="48">
        <f t="shared" si="2"/>
        <v>-223849</v>
      </c>
      <c r="O37" s="48">
        <f t="shared" si="2"/>
        <v>-9572921</v>
      </c>
      <c r="P37" s="48">
        <f t="shared" si="2"/>
        <v>-10964257</v>
      </c>
      <c r="Q37" s="48">
        <f t="shared" si="2"/>
        <v>19518777</v>
      </c>
      <c r="R37" s="48">
        <f t="shared" si="2"/>
        <v>-1018401</v>
      </c>
      <c r="S37" s="48">
        <f t="shared" si="2"/>
        <v>-12699572</v>
      </c>
      <c r="T37" s="48">
        <f t="shared" si="2"/>
        <v>-17116492</v>
      </c>
      <c r="U37" s="48">
        <f t="shared" si="2"/>
        <v>-15807072</v>
      </c>
      <c r="V37" s="48">
        <f t="shared" si="2"/>
        <v>-45623136</v>
      </c>
      <c r="W37" s="48">
        <f t="shared" si="2"/>
        <v>-1957965</v>
      </c>
      <c r="X37" s="48">
        <f>IF(F21=F35,0,X21-X35)</f>
        <v>2016646</v>
      </c>
      <c r="Y37" s="48">
        <f t="shared" si="2"/>
        <v>-3974611</v>
      </c>
      <c r="Z37" s="49">
        <f>+IF(X37&lt;&gt;0,+(Y37/X37)*100,0)</f>
        <v>-197.0901685273469</v>
      </c>
      <c r="AA37" s="46">
        <f>+AA21-AA35</f>
        <v>2016646</v>
      </c>
    </row>
    <row r="38" spans="1:27" ht="22.5" customHeight="1">
      <c r="A38" s="50" t="s">
        <v>60</v>
      </c>
      <c r="B38" s="29"/>
      <c r="C38" s="6">
        <v>9737947</v>
      </c>
      <c r="D38" s="6"/>
      <c r="E38" s="7">
        <v>37394000</v>
      </c>
      <c r="F38" s="8">
        <v>42394000</v>
      </c>
      <c r="G38" s="8">
        <v>3073219</v>
      </c>
      <c r="H38" s="8"/>
      <c r="I38" s="8">
        <v>1762649</v>
      </c>
      <c r="J38" s="8">
        <v>4835868</v>
      </c>
      <c r="K38" s="8">
        <v>-1205653</v>
      </c>
      <c r="L38" s="8">
        <v>3082405</v>
      </c>
      <c r="M38" s="8">
        <v>4882150</v>
      </c>
      <c r="N38" s="8">
        <v>6758902</v>
      </c>
      <c r="O38" s="8">
        <v>2774506</v>
      </c>
      <c r="P38" s="8">
        <v>3836264</v>
      </c>
      <c r="Q38" s="8">
        <v>2173104</v>
      </c>
      <c r="R38" s="8">
        <v>8783874</v>
      </c>
      <c r="S38" s="8">
        <v>1931574</v>
      </c>
      <c r="T38" s="8">
        <v>3814142</v>
      </c>
      <c r="U38" s="8">
        <v>6423888</v>
      </c>
      <c r="V38" s="8">
        <v>12169604</v>
      </c>
      <c r="W38" s="8">
        <v>32548248</v>
      </c>
      <c r="X38" s="8">
        <v>42394000</v>
      </c>
      <c r="Y38" s="8">
        <v>-9845752</v>
      </c>
      <c r="Z38" s="2">
        <v>-23.22</v>
      </c>
      <c r="AA38" s="6">
        <v>42394000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17059608</v>
      </c>
      <c r="D40" s="51"/>
      <c r="E40" s="7"/>
      <c r="F40" s="8">
        <v>864000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864000</v>
      </c>
      <c r="Y40" s="52">
        <v>-864000</v>
      </c>
      <c r="Z40" s="53">
        <v>-100</v>
      </c>
      <c r="AA40" s="54">
        <v>864000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8126703</v>
      </c>
      <c r="D41" s="56">
        <f>SUM(D37:D40)</f>
        <v>0</v>
      </c>
      <c r="E41" s="57">
        <f t="shared" si="3"/>
        <v>48366302</v>
      </c>
      <c r="F41" s="58">
        <f t="shared" si="3"/>
        <v>45274646</v>
      </c>
      <c r="G41" s="58">
        <f t="shared" si="3"/>
        <v>79421753</v>
      </c>
      <c r="H41" s="58">
        <f t="shared" si="3"/>
        <v>-19031678</v>
      </c>
      <c r="I41" s="58">
        <f t="shared" si="3"/>
        <v>-10646786</v>
      </c>
      <c r="J41" s="58">
        <f t="shared" si="3"/>
        <v>49743289</v>
      </c>
      <c r="K41" s="58">
        <f t="shared" si="3"/>
        <v>-10451776</v>
      </c>
      <c r="L41" s="58">
        <f t="shared" si="3"/>
        <v>-14421705</v>
      </c>
      <c r="M41" s="58">
        <f t="shared" si="3"/>
        <v>31408534</v>
      </c>
      <c r="N41" s="58">
        <f t="shared" si="3"/>
        <v>6535053</v>
      </c>
      <c r="O41" s="58">
        <f t="shared" si="3"/>
        <v>-6798415</v>
      </c>
      <c r="P41" s="58">
        <f t="shared" si="3"/>
        <v>-7127993</v>
      </c>
      <c r="Q41" s="58">
        <f t="shared" si="3"/>
        <v>21691881</v>
      </c>
      <c r="R41" s="58">
        <f t="shared" si="3"/>
        <v>7765473</v>
      </c>
      <c r="S41" s="58">
        <f t="shared" si="3"/>
        <v>-10767998</v>
      </c>
      <c r="T41" s="58">
        <f t="shared" si="3"/>
        <v>-13302350</v>
      </c>
      <c r="U41" s="58">
        <f t="shared" si="3"/>
        <v>-9383184</v>
      </c>
      <c r="V41" s="58">
        <f t="shared" si="3"/>
        <v>-33453532</v>
      </c>
      <c r="W41" s="58">
        <f t="shared" si="3"/>
        <v>30590283</v>
      </c>
      <c r="X41" s="58">
        <f t="shared" si="3"/>
        <v>45274646</v>
      </c>
      <c r="Y41" s="58">
        <f t="shared" si="3"/>
        <v>-14684363</v>
      </c>
      <c r="Z41" s="59">
        <f>+IF(X41&lt;&gt;0,+(Y41/X41)*100,0)</f>
        <v>-32.433965358889836</v>
      </c>
      <c r="AA41" s="56">
        <f>SUM(AA37:AA40)</f>
        <v>45274646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8126703</v>
      </c>
      <c r="D43" s="64">
        <f>+D41-D42</f>
        <v>0</v>
      </c>
      <c r="E43" s="65">
        <f t="shared" si="4"/>
        <v>48366302</v>
      </c>
      <c r="F43" s="66">
        <f t="shared" si="4"/>
        <v>45274646</v>
      </c>
      <c r="G43" s="66">
        <f t="shared" si="4"/>
        <v>79421753</v>
      </c>
      <c r="H43" s="66">
        <f t="shared" si="4"/>
        <v>-19031678</v>
      </c>
      <c r="I43" s="66">
        <f t="shared" si="4"/>
        <v>-10646786</v>
      </c>
      <c r="J43" s="66">
        <f t="shared" si="4"/>
        <v>49743289</v>
      </c>
      <c r="K43" s="66">
        <f t="shared" si="4"/>
        <v>-10451776</v>
      </c>
      <c r="L43" s="66">
        <f t="shared" si="4"/>
        <v>-14421705</v>
      </c>
      <c r="M43" s="66">
        <f t="shared" si="4"/>
        <v>31408534</v>
      </c>
      <c r="N43" s="66">
        <f t="shared" si="4"/>
        <v>6535053</v>
      </c>
      <c r="O43" s="66">
        <f t="shared" si="4"/>
        <v>-6798415</v>
      </c>
      <c r="P43" s="66">
        <f t="shared" si="4"/>
        <v>-7127993</v>
      </c>
      <c r="Q43" s="66">
        <f t="shared" si="4"/>
        <v>21691881</v>
      </c>
      <c r="R43" s="66">
        <f t="shared" si="4"/>
        <v>7765473</v>
      </c>
      <c r="S43" s="66">
        <f t="shared" si="4"/>
        <v>-10767998</v>
      </c>
      <c r="T43" s="66">
        <f t="shared" si="4"/>
        <v>-13302350</v>
      </c>
      <c r="U43" s="66">
        <f t="shared" si="4"/>
        <v>-9383184</v>
      </c>
      <c r="V43" s="66">
        <f t="shared" si="4"/>
        <v>-33453532</v>
      </c>
      <c r="W43" s="66">
        <f t="shared" si="4"/>
        <v>30590283</v>
      </c>
      <c r="X43" s="66">
        <f t="shared" si="4"/>
        <v>45274646</v>
      </c>
      <c r="Y43" s="66">
        <f t="shared" si="4"/>
        <v>-14684363</v>
      </c>
      <c r="Z43" s="67">
        <f>+IF(X43&lt;&gt;0,+(Y43/X43)*100,0)</f>
        <v>-32.433965358889836</v>
      </c>
      <c r="AA43" s="64">
        <f>+AA41-AA42</f>
        <v>45274646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8126703</v>
      </c>
      <c r="D45" s="56">
        <f>SUM(D43:D44)</f>
        <v>0</v>
      </c>
      <c r="E45" s="57">
        <f t="shared" si="5"/>
        <v>48366302</v>
      </c>
      <c r="F45" s="58">
        <f t="shared" si="5"/>
        <v>45274646</v>
      </c>
      <c r="G45" s="58">
        <f t="shared" si="5"/>
        <v>79421753</v>
      </c>
      <c r="H45" s="58">
        <f t="shared" si="5"/>
        <v>-19031678</v>
      </c>
      <c r="I45" s="58">
        <f t="shared" si="5"/>
        <v>-10646786</v>
      </c>
      <c r="J45" s="58">
        <f t="shared" si="5"/>
        <v>49743289</v>
      </c>
      <c r="K45" s="58">
        <f t="shared" si="5"/>
        <v>-10451776</v>
      </c>
      <c r="L45" s="58">
        <f t="shared" si="5"/>
        <v>-14421705</v>
      </c>
      <c r="M45" s="58">
        <f t="shared" si="5"/>
        <v>31408534</v>
      </c>
      <c r="N45" s="58">
        <f t="shared" si="5"/>
        <v>6535053</v>
      </c>
      <c r="O45" s="58">
        <f t="shared" si="5"/>
        <v>-6798415</v>
      </c>
      <c r="P45" s="58">
        <f t="shared" si="5"/>
        <v>-7127993</v>
      </c>
      <c r="Q45" s="58">
        <f t="shared" si="5"/>
        <v>21691881</v>
      </c>
      <c r="R45" s="58">
        <f t="shared" si="5"/>
        <v>7765473</v>
      </c>
      <c r="S45" s="58">
        <f t="shared" si="5"/>
        <v>-10767998</v>
      </c>
      <c r="T45" s="58">
        <f t="shared" si="5"/>
        <v>-13302350</v>
      </c>
      <c r="U45" s="58">
        <f t="shared" si="5"/>
        <v>-9383184</v>
      </c>
      <c r="V45" s="58">
        <f t="shared" si="5"/>
        <v>-33453532</v>
      </c>
      <c r="W45" s="58">
        <f t="shared" si="5"/>
        <v>30590283</v>
      </c>
      <c r="X45" s="58">
        <f t="shared" si="5"/>
        <v>45274646</v>
      </c>
      <c r="Y45" s="58">
        <f t="shared" si="5"/>
        <v>-14684363</v>
      </c>
      <c r="Z45" s="59">
        <f>+IF(X45&lt;&gt;0,+(Y45/X45)*100,0)</f>
        <v>-32.433965358889836</v>
      </c>
      <c r="AA45" s="56">
        <f>SUM(AA43:AA44)</f>
        <v>45274646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8126703</v>
      </c>
      <c r="D47" s="71">
        <f>SUM(D45:D46)</f>
        <v>0</v>
      </c>
      <c r="E47" s="72">
        <f t="shared" si="6"/>
        <v>48366302</v>
      </c>
      <c r="F47" s="73">
        <f t="shared" si="6"/>
        <v>45274646</v>
      </c>
      <c r="G47" s="73">
        <f t="shared" si="6"/>
        <v>79421753</v>
      </c>
      <c r="H47" s="74">
        <f t="shared" si="6"/>
        <v>-19031678</v>
      </c>
      <c r="I47" s="74">
        <f t="shared" si="6"/>
        <v>-10646786</v>
      </c>
      <c r="J47" s="74">
        <f t="shared" si="6"/>
        <v>49743289</v>
      </c>
      <c r="K47" s="74">
        <f t="shared" si="6"/>
        <v>-10451776</v>
      </c>
      <c r="L47" s="74">
        <f t="shared" si="6"/>
        <v>-14421705</v>
      </c>
      <c r="M47" s="73">
        <f t="shared" si="6"/>
        <v>31408534</v>
      </c>
      <c r="N47" s="73">
        <f t="shared" si="6"/>
        <v>6535053</v>
      </c>
      <c r="O47" s="74">
        <f t="shared" si="6"/>
        <v>-6798415</v>
      </c>
      <c r="P47" s="74">
        <f t="shared" si="6"/>
        <v>-7127993</v>
      </c>
      <c r="Q47" s="74">
        <f t="shared" si="6"/>
        <v>21691881</v>
      </c>
      <c r="R47" s="74">
        <f t="shared" si="6"/>
        <v>7765473</v>
      </c>
      <c r="S47" s="74">
        <f t="shared" si="6"/>
        <v>-10767998</v>
      </c>
      <c r="T47" s="73">
        <f t="shared" si="6"/>
        <v>-13302350</v>
      </c>
      <c r="U47" s="73">
        <f t="shared" si="6"/>
        <v>-9383184</v>
      </c>
      <c r="V47" s="74">
        <f t="shared" si="6"/>
        <v>-33453532</v>
      </c>
      <c r="W47" s="74">
        <f t="shared" si="6"/>
        <v>30590283</v>
      </c>
      <c r="X47" s="74">
        <f t="shared" si="6"/>
        <v>45274646</v>
      </c>
      <c r="Y47" s="74">
        <f t="shared" si="6"/>
        <v>-14684363</v>
      </c>
      <c r="Z47" s="75">
        <f>+IF(X47&lt;&gt;0,+(Y47/X47)*100,0)</f>
        <v>-32.433965358889836</v>
      </c>
      <c r="AA47" s="76">
        <f>SUM(AA45:AA46)</f>
        <v>45274646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34243129</v>
      </c>
      <c r="D5" s="6"/>
      <c r="E5" s="7">
        <v>64420419</v>
      </c>
      <c r="F5" s="8">
        <v>27648149</v>
      </c>
      <c r="G5" s="8">
        <v>2550308</v>
      </c>
      <c r="H5" s="8">
        <v>8063242</v>
      </c>
      <c r="I5" s="8">
        <v>13156571</v>
      </c>
      <c r="J5" s="8">
        <v>23770121</v>
      </c>
      <c r="K5" s="8">
        <v>2399926</v>
      </c>
      <c r="L5" s="8"/>
      <c r="M5" s="8"/>
      <c r="N5" s="8">
        <v>2399926</v>
      </c>
      <c r="O5" s="8">
        <v>2412729</v>
      </c>
      <c r="P5" s="8">
        <v>2412663</v>
      </c>
      <c r="Q5" s="8">
        <v>2414396</v>
      </c>
      <c r="R5" s="8">
        <v>7239788</v>
      </c>
      <c r="S5" s="8">
        <v>2414196</v>
      </c>
      <c r="T5" s="8">
        <v>2416259</v>
      </c>
      <c r="U5" s="8">
        <v>2414296</v>
      </c>
      <c r="V5" s="8">
        <v>7244751</v>
      </c>
      <c r="W5" s="8">
        <v>40654586</v>
      </c>
      <c r="X5" s="8">
        <v>27648149</v>
      </c>
      <c r="Y5" s="8">
        <v>13006437</v>
      </c>
      <c r="Z5" s="2">
        <v>47.04</v>
      </c>
      <c r="AA5" s="6">
        <v>27648149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4605319</v>
      </c>
      <c r="D9" s="6"/>
      <c r="E9" s="7">
        <v>15990534</v>
      </c>
      <c r="F9" s="8">
        <v>6456558</v>
      </c>
      <c r="G9" s="8">
        <v>482776</v>
      </c>
      <c r="H9" s="8">
        <v>483083</v>
      </c>
      <c r="I9" s="8">
        <v>1559947</v>
      </c>
      <c r="J9" s="8">
        <v>2525806</v>
      </c>
      <c r="K9" s="8">
        <v>473253</v>
      </c>
      <c r="L9" s="8"/>
      <c r="M9" s="8"/>
      <c r="N9" s="8">
        <v>473253</v>
      </c>
      <c r="O9" s="8">
        <v>652332</v>
      </c>
      <c r="P9" s="8">
        <v>693511</v>
      </c>
      <c r="Q9" s="8">
        <v>678634</v>
      </c>
      <c r="R9" s="8">
        <v>2024477</v>
      </c>
      <c r="S9" s="8">
        <v>660689</v>
      </c>
      <c r="T9" s="8">
        <v>664718</v>
      </c>
      <c r="U9" s="8">
        <v>688095</v>
      </c>
      <c r="V9" s="8">
        <v>2013502</v>
      </c>
      <c r="W9" s="8">
        <v>7037038</v>
      </c>
      <c r="X9" s="8">
        <v>6456558</v>
      </c>
      <c r="Y9" s="8">
        <v>580480</v>
      </c>
      <c r="Z9" s="2">
        <v>8.99</v>
      </c>
      <c r="AA9" s="6">
        <v>6456558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182469</v>
      </c>
      <c r="D11" s="6"/>
      <c r="E11" s="7">
        <v>376355</v>
      </c>
      <c r="F11" s="8">
        <v>650000</v>
      </c>
      <c r="G11" s="8">
        <v>183861</v>
      </c>
      <c r="H11" s="8">
        <v>7492</v>
      </c>
      <c r="I11" s="8">
        <v>199955</v>
      </c>
      <c r="J11" s="8">
        <v>391308</v>
      </c>
      <c r="K11" s="8">
        <v>10305</v>
      </c>
      <c r="L11" s="8"/>
      <c r="M11" s="8"/>
      <c r="N11" s="8">
        <v>10305</v>
      </c>
      <c r="O11" s="8">
        <v>6107</v>
      </c>
      <c r="P11" s="8">
        <v>5612</v>
      </c>
      <c r="Q11" s="8">
        <v>32752</v>
      </c>
      <c r="R11" s="8">
        <v>44471</v>
      </c>
      <c r="S11" s="8"/>
      <c r="T11" s="8"/>
      <c r="U11" s="8"/>
      <c r="V11" s="8"/>
      <c r="W11" s="8">
        <v>446084</v>
      </c>
      <c r="X11" s="8">
        <v>650000</v>
      </c>
      <c r="Y11" s="8">
        <v>-203916</v>
      </c>
      <c r="Z11" s="2">
        <v>-31.37</v>
      </c>
      <c r="AA11" s="6">
        <v>650000</v>
      </c>
    </row>
    <row r="12" spans="1:27" ht="12.75">
      <c r="A12" s="25" t="s">
        <v>37</v>
      </c>
      <c r="B12" s="29"/>
      <c r="C12" s="6">
        <v>1065479</v>
      </c>
      <c r="D12" s="6"/>
      <c r="E12" s="7">
        <v>3000000</v>
      </c>
      <c r="F12" s="8">
        <v>1500000</v>
      </c>
      <c r="G12" s="8">
        <v>297996</v>
      </c>
      <c r="H12" s="8">
        <v>140840</v>
      </c>
      <c r="I12" s="8">
        <v>513767</v>
      </c>
      <c r="J12" s="8">
        <v>952603</v>
      </c>
      <c r="K12" s="8">
        <v>23605</v>
      </c>
      <c r="L12" s="8"/>
      <c r="M12" s="8"/>
      <c r="N12" s="8">
        <v>23605</v>
      </c>
      <c r="O12" s="8">
        <v>22259</v>
      </c>
      <c r="P12" s="8">
        <v>27142</v>
      </c>
      <c r="Q12" s="8">
        <v>31183</v>
      </c>
      <c r="R12" s="8">
        <v>80584</v>
      </c>
      <c r="S12" s="8">
        <v>68179</v>
      </c>
      <c r="T12" s="8">
        <v>98497</v>
      </c>
      <c r="U12" s="8">
        <v>77993</v>
      </c>
      <c r="V12" s="8">
        <v>244669</v>
      </c>
      <c r="W12" s="8">
        <v>1301461</v>
      </c>
      <c r="X12" s="8">
        <v>1500000</v>
      </c>
      <c r="Y12" s="8">
        <v>-198539</v>
      </c>
      <c r="Z12" s="2">
        <v>-13.24</v>
      </c>
      <c r="AA12" s="6">
        <v>1500000</v>
      </c>
    </row>
    <row r="13" spans="1:27" ht="12.75">
      <c r="A13" s="23" t="s">
        <v>38</v>
      </c>
      <c r="B13" s="29"/>
      <c r="C13" s="6">
        <v>11293400</v>
      </c>
      <c r="D13" s="6"/>
      <c r="E13" s="7">
        <v>7538906</v>
      </c>
      <c r="F13" s="8">
        <v>10148393</v>
      </c>
      <c r="G13" s="8">
        <v>6039</v>
      </c>
      <c r="H13" s="8">
        <v>-431184</v>
      </c>
      <c r="I13" s="8">
        <v>809643</v>
      </c>
      <c r="J13" s="8">
        <v>384498</v>
      </c>
      <c r="K13" s="8">
        <v>949827</v>
      </c>
      <c r="L13" s="8"/>
      <c r="M13" s="8"/>
      <c r="N13" s="8">
        <v>949827</v>
      </c>
      <c r="O13" s="8">
        <v>866449</v>
      </c>
      <c r="P13" s="8">
        <v>605995</v>
      </c>
      <c r="Q13" s="8">
        <v>1055516</v>
      </c>
      <c r="R13" s="8">
        <v>2527960</v>
      </c>
      <c r="S13" s="8">
        <v>908569</v>
      </c>
      <c r="T13" s="8">
        <v>992597</v>
      </c>
      <c r="U13" s="8">
        <v>1059842</v>
      </c>
      <c r="V13" s="8">
        <v>2961008</v>
      </c>
      <c r="W13" s="8">
        <v>6823293</v>
      </c>
      <c r="X13" s="8">
        <v>10148393</v>
      </c>
      <c r="Y13" s="8">
        <v>-3325100</v>
      </c>
      <c r="Z13" s="2">
        <v>-32.76</v>
      </c>
      <c r="AA13" s="6">
        <v>10148393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1573953</v>
      </c>
      <c r="D15" s="6"/>
      <c r="E15" s="7">
        <v>3890579</v>
      </c>
      <c r="F15" s="8">
        <v>2901665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2901665</v>
      </c>
      <c r="Y15" s="8">
        <v>-2901665</v>
      </c>
      <c r="Z15" s="2">
        <v>-100</v>
      </c>
      <c r="AA15" s="6">
        <v>2901665</v>
      </c>
    </row>
    <row r="16" spans="1:27" ht="12.75">
      <c r="A16" s="23" t="s">
        <v>41</v>
      </c>
      <c r="B16" s="29"/>
      <c r="C16" s="6">
        <v>1397958</v>
      </c>
      <c r="D16" s="6"/>
      <c r="E16" s="7">
        <v>1713357</v>
      </c>
      <c r="F16" s="8">
        <v>1100000</v>
      </c>
      <c r="G16" s="8">
        <v>122687</v>
      </c>
      <c r="H16" s="8">
        <v>41391</v>
      </c>
      <c r="I16" s="8">
        <v>177081</v>
      </c>
      <c r="J16" s="8">
        <v>341159</v>
      </c>
      <c r="K16" s="8">
        <v>120032</v>
      </c>
      <c r="L16" s="8"/>
      <c r="M16" s="8"/>
      <c r="N16" s="8">
        <v>120032</v>
      </c>
      <c r="O16" s="8">
        <v>120235</v>
      </c>
      <c r="P16" s="8">
        <v>236783</v>
      </c>
      <c r="Q16" s="8">
        <v>300</v>
      </c>
      <c r="R16" s="8">
        <v>357318</v>
      </c>
      <c r="S16" s="8">
        <v>200</v>
      </c>
      <c r="T16" s="8">
        <v>4700</v>
      </c>
      <c r="U16" s="8">
        <v>200</v>
      </c>
      <c r="V16" s="8">
        <v>5100</v>
      </c>
      <c r="W16" s="8">
        <v>823609</v>
      </c>
      <c r="X16" s="8">
        <v>1100000</v>
      </c>
      <c r="Y16" s="8">
        <v>-276391</v>
      </c>
      <c r="Z16" s="2">
        <v>-25.13</v>
      </c>
      <c r="AA16" s="6">
        <v>1100000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158862566</v>
      </c>
      <c r="D18" s="6"/>
      <c r="E18" s="7">
        <v>175222500</v>
      </c>
      <c r="F18" s="8">
        <v>174968500</v>
      </c>
      <c r="G18" s="8">
        <v>68022140</v>
      </c>
      <c r="H18" s="8">
        <v>734604</v>
      </c>
      <c r="I18" s="8">
        <v>71543145</v>
      </c>
      <c r="J18" s="8">
        <v>140299889</v>
      </c>
      <c r="K18" s="8">
        <v>1266189</v>
      </c>
      <c r="L18" s="8"/>
      <c r="M18" s="8"/>
      <c r="N18" s="8">
        <v>1266189</v>
      </c>
      <c r="O18" s="8">
        <v>2372660</v>
      </c>
      <c r="P18" s="8">
        <v>493722</v>
      </c>
      <c r="Q18" s="8">
        <v>43858918</v>
      </c>
      <c r="R18" s="8">
        <v>46725300</v>
      </c>
      <c r="S18" s="8">
        <v>1017469</v>
      </c>
      <c r="T18" s="8">
        <v>670125</v>
      </c>
      <c r="U18" s="8">
        <v>2520746</v>
      </c>
      <c r="V18" s="8">
        <v>4208340</v>
      </c>
      <c r="W18" s="8">
        <v>192499718</v>
      </c>
      <c r="X18" s="8">
        <v>174968500</v>
      </c>
      <c r="Y18" s="8">
        <v>17531218</v>
      </c>
      <c r="Z18" s="2">
        <v>10.02</v>
      </c>
      <c r="AA18" s="6">
        <v>174968500</v>
      </c>
    </row>
    <row r="19" spans="1:27" ht="12.75">
      <c r="A19" s="23" t="s">
        <v>44</v>
      </c>
      <c r="B19" s="29"/>
      <c r="C19" s="6">
        <v>1873358</v>
      </c>
      <c r="D19" s="6"/>
      <c r="E19" s="7">
        <v>892671</v>
      </c>
      <c r="F19" s="26">
        <v>435000</v>
      </c>
      <c r="G19" s="26">
        <v>18219</v>
      </c>
      <c r="H19" s="26">
        <v>20660</v>
      </c>
      <c r="I19" s="26">
        <v>129001</v>
      </c>
      <c r="J19" s="26">
        <v>167880</v>
      </c>
      <c r="K19" s="26">
        <v>40367</v>
      </c>
      <c r="L19" s="26"/>
      <c r="M19" s="26"/>
      <c r="N19" s="26">
        <v>40367</v>
      </c>
      <c r="O19" s="26">
        <v>11264</v>
      </c>
      <c r="P19" s="26">
        <v>19616</v>
      </c>
      <c r="Q19" s="26">
        <v>27637</v>
      </c>
      <c r="R19" s="26">
        <v>58517</v>
      </c>
      <c r="S19" s="26">
        <v>8045</v>
      </c>
      <c r="T19" s="26">
        <v>13390</v>
      </c>
      <c r="U19" s="26">
        <v>54767</v>
      </c>
      <c r="V19" s="26">
        <v>76202</v>
      </c>
      <c r="W19" s="26">
        <v>342966</v>
      </c>
      <c r="X19" s="26">
        <v>435000</v>
      </c>
      <c r="Y19" s="26">
        <v>-92034</v>
      </c>
      <c r="Z19" s="27">
        <v>-21.16</v>
      </c>
      <c r="AA19" s="28">
        <v>435000</v>
      </c>
    </row>
    <row r="20" spans="1:27" ht="12.75">
      <c r="A20" s="23" t="s">
        <v>45</v>
      </c>
      <c r="B20" s="29"/>
      <c r="C20" s="6">
        <v>-310020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214787611</v>
      </c>
      <c r="D21" s="33">
        <f t="shared" si="0"/>
        <v>0</v>
      </c>
      <c r="E21" s="34">
        <f t="shared" si="0"/>
        <v>273045321</v>
      </c>
      <c r="F21" s="35">
        <f t="shared" si="0"/>
        <v>225808265</v>
      </c>
      <c r="G21" s="35">
        <f t="shared" si="0"/>
        <v>71684026</v>
      </c>
      <c r="H21" s="35">
        <f t="shared" si="0"/>
        <v>9060128</v>
      </c>
      <c r="I21" s="35">
        <f t="shared" si="0"/>
        <v>88089110</v>
      </c>
      <c r="J21" s="35">
        <f t="shared" si="0"/>
        <v>168833264</v>
      </c>
      <c r="K21" s="35">
        <f t="shared" si="0"/>
        <v>5283504</v>
      </c>
      <c r="L21" s="35">
        <f t="shared" si="0"/>
        <v>0</v>
      </c>
      <c r="M21" s="35">
        <f t="shared" si="0"/>
        <v>0</v>
      </c>
      <c r="N21" s="35">
        <f t="shared" si="0"/>
        <v>5283504</v>
      </c>
      <c r="O21" s="35">
        <f t="shared" si="0"/>
        <v>6464035</v>
      </c>
      <c r="P21" s="35">
        <f t="shared" si="0"/>
        <v>4495044</v>
      </c>
      <c r="Q21" s="35">
        <f t="shared" si="0"/>
        <v>48099336</v>
      </c>
      <c r="R21" s="35">
        <f t="shared" si="0"/>
        <v>59058415</v>
      </c>
      <c r="S21" s="35">
        <f t="shared" si="0"/>
        <v>5077347</v>
      </c>
      <c r="T21" s="35">
        <f t="shared" si="0"/>
        <v>4860286</v>
      </c>
      <c r="U21" s="35">
        <f t="shared" si="0"/>
        <v>6815939</v>
      </c>
      <c r="V21" s="35">
        <f t="shared" si="0"/>
        <v>16753572</v>
      </c>
      <c r="W21" s="35">
        <f t="shared" si="0"/>
        <v>249928755</v>
      </c>
      <c r="X21" s="35">
        <f t="shared" si="0"/>
        <v>225808265</v>
      </c>
      <c r="Y21" s="35">
        <f t="shared" si="0"/>
        <v>24120490</v>
      </c>
      <c r="Z21" s="36">
        <f>+IF(X21&lt;&gt;0,+(Y21/X21)*100,0)</f>
        <v>10.681845502865007</v>
      </c>
      <c r="AA21" s="33">
        <f>SUM(AA5:AA20)</f>
        <v>225808265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78707244</v>
      </c>
      <c r="D24" s="6"/>
      <c r="E24" s="7">
        <v>94675484</v>
      </c>
      <c r="F24" s="8">
        <v>88701619</v>
      </c>
      <c r="G24" s="8">
        <v>6055745</v>
      </c>
      <c r="H24" s="8">
        <v>9520749</v>
      </c>
      <c r="I24" s="8">
        <v>14482435</v>
      </c>
      <c r="J24" s="8">
        <v>30058929</v>
      </c>
      <c r="K24" s="8">
        <v>6862803</v>
      </c>
      <c r="L24" s="8"/>
      <c r="M24" s="8"/>
      <c r="N24" s="8">
        <v>6862803</v>
      </c>
      <c r="O24" s="8"/>
      <c r="P24" s="8"/>
      <c r="Q24" s="8">
        <v>7173</v>
      </c>
      <c r="R24" s="8">
        <v>7173</v>
      </c>
      <c r="S24" s="8"/>
      <c r="T24" s="8">
        <v>7127100</v>
      </c>
      <c r="U24" s="8">
        <v>13065358</v>
      </c>
      <c r="V24" s="8">
        <v>20192458</v>
      </c>
      <c r="W24" s="8">
        <v>57121363</v>
      </c>
      <c r="X24" s="8">
        <v>88701619</v>
      </c>
      <c r="Y24" s="8">
        <v>-31580256</v>
      </c>
      <c r="Z24" s="2">
        <v>-35.6</v>
      </c>
      <c r="AA24" s="6">
        <v>88701619</v>
      </c>
    </row>
    <row r="25" spans="1:27" ht="12.75">
      <c r="A25" s="25" t="s">
        <v>49</v>
      </c>
      <c r="B25" s="24"/>
      <c r="C25" s="6">
        <v>17949277</v>
      </c>
      <c r="D25" s="6"/>
      <c r="E25" s="7">
        <v>15971319</v>
      </c>
      <c r="F25" s="8">
        <v>15981130</v>
      </c>
      <c r="G25" s="8">
        <v>1639900</v>
      </c>
      <c r="H25" s="8">
        <v>1662159</v>
      </c>
      <c r="I25" s="8">
        <v>4564858</v>
      </c>
      <c r="J25" s="8">
        <v>7866917</v>
      </c>
      <c r="K25" s="8">
        <v>2525600</v>
      </c>
      <c r="L25" s="8"/>
      <c r="M25" s="8"/>
      <c r="N25" s="8">
        <v>2525600</v>
      </c>
      <c r="O25" s="8"/>
      <c r="P25" s="8"/>
      <c r="Q25" s="8"/>
      <c r="R25" s="8"/>
      <c r="S25" s="8"/>
      <c r="T25" s="8">
        <v>1266908</v>
      </c>
      <c r="U25" s="8">
        <v>1666360</v>
      </c>
      <c r="V25" s="8">
        <v>2933268</v>
      </c>
      <c r="W25" s="8">
        <v>13325785</v>
      </c>
      <c r="X25" s="8">
        <v>15981130</v>
      </c>
      <c r="Y25" s="8">
        <v>-2655345</v>
      </c>
      <c r="Z25" s="2">
        <v>-16.62</v>
      </c>
      <c r="AA25" s="6">
        <v>15981130</v>
      </c>
    </row>
    <row r="26" spans="1:27" ht="12.75">
      <c r="A26" s="25" t="s">
        <v>50</v>
      </c>
      <c r="B26" s="24"/>
      <c r="C26" s="6">
        <v>12441361</v>
      </c>
      <c r="D26" s="6"/>
      <c r="E26" s="7">
        <v>12000000</v>
      </c>
      <c r="F26" s="8">
        <v>12000000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564274</v>
      </c>
      <c r="V26" s="8">
        <v>564274</v>
      </c>
      <c r="W26" s="8">
        <v>564274</v>
      </c>
      <c r="X26" s="8">
        <v>12000000</v>
      </c>
      <c r="Y26" s="8">
        <v>-11435726</v>
      </c>
      <c r="Z26" s="2">
        <v>-95.3</v>
      </c>
      <c r="AA26" s="6">
        <v>12000000</v>
      </c>
    </row>
    <row r="27" spans="1:27" ht="12.75">
      <c r="A27" s="25" t="s">
        <v>51</v>
      </c>
      <c r="B27" s="24"/>
      <c r="C27" s="6">
        <v>29201746</v>
      </c>
      <c r="D27" s="6"/>
      <c r="E27" s="7">
        <v>30000000</v>
      </c>
      <c r="F27" s="8">
        <v>30000000</v>
      </c>
      <c r="G27" s="8">
        <v>2192467</v>
      </c>
      <c r="H27" s="8">
        <v>2365824</v>
      </c>
      <c r="I27" s="8">
        <v>6923768</v>
      </c>
      <c r="J27" s="8">
        <v>11482059</v>
      </c>
      <c r="K27" s="8">
        <v>2364170</v>
      </c>
      <c r="L27" s="8"/>
      <c r="M27" s="8"/>
      <c r="N27" s="8">
        <v>2364170</v>
      </c>
      <c r="O27" s="8">
        <v>2378542</v>
      </c>
      <c r="P27" s="8"/>
      <c r="Q27" s="8">
        <v>1623636</v>
      </c>
      <c r="R27" s="8">
        <v>4002178</v>
      </c>
      <c r="S27" s="8">
        <v>1630309</v>
      </c>
      <c r="T27" s="8">
        <v>1610236</v>
      </c>
      <c r="U27" s="8">
        <v>1583234</v>
      </c>
      <c r="V27" s="8">
        <v>4823779</v>
      </c>
      <c r="W27" s="8">
        <v>22672186</v>
      </c>
      <c r="X27" s="8">
        <v>30000000</v>
      </c>
      <c r="Y27" s="8">
        <v>-7327814</v>
      </c>
      <c r="Z27" s="2">
        <v>-24.43</v>
      </c>
      <c r="AA27" s="6">
        <v>30000000</v>
      </c>
    </row>
    <row r="28" spans="1:27" ht="12.75">
      <c r="A28" s="25" t="s">
        <v>52</v>
      </c>
      <c r="B28" s="24"/>
      <c r="C28" s="6">
        <v>2487458</v>
      </c>
      <c r="D28" s="6"/>
      <c r="E28" s="7">
        <v>1927439</v>
      </c>
      <c r="F28" s="8">
        <v>2527439</v>
      </c>
      <c r="G28" s="8">
        <v>160606</v>
      </c>
      <c r="H28" s="8">
        <v>158130</v>
      </c>
      <c r="I28" s="8">
        <v>514332</v>
      </c>
      <c r="J28" s="8">
        <v>833068</v>
      </c>
      <c r="K28" s="8">
        <v>160842</v>
      </c>
      <c r="L28" s="8"/>
      <c r="M28" s="8"/>
      <c r="N28" s="8">
        <v>160842</v>
      </c>
      <c r="O28" s="8">
        <v>164999</v>
      </c>
      <c r="P28" s="8">
        <v>166409</v>
      </c>
      <c r="Q28" s="8">
        <v>167830</v>
      </c>
      <c r="R28" s="8">
        <v>499238</v>
      </c>
      <c r="S28" s="8">
        <v>169264</v>
      </c>
      <c r="T28" s="8">
        <v>171745</v>
      </c>
      <c r="U28" s="8">
        <v>172168</v>
      </c>
      <c r="V28" s="8">
        <v>513177</v>
      </c>
      <c r="W28" s="8">
        <v>2006325</v>
      </c>
      <c r="X28" s="8">
        <v>2527439</v>
      </c>
      <c r="Y28" s="8">
        <v>-521114</v>
      </c>
      <c r="Z28" s="2">
        <v>-20.62</v>
      </c>
      <c r="AA28" s="6">
        <v>2527439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7641941</v>
      </c>
      <c r="D30" s="6"/>
      <c r="E30" s="7">
        <v>7990000</v>
      </c>
      <c r="F30" s="8">
        <v>14988480</v>
      </c>
      <c r="G30" s="8">
        <v>1366318</v>
      </c>
      <c r="H30" s="8">
        <v>332931</v>
      </c>
      <c r="I30" s="8">
        <v>1723563</v>
      </c>
      <c r="J30" s="8">
        <v>3422812</v>
      </c>
      <c r="K30" s="8">
        <v>114889</v>
      </c>
      <c r="L30" s="8"/>
      <c r="M30" s="8"/>
      <c r="N30" s="8">
        <v>114889</v>
      </c>
      <c r="O30" s="8">
        <v>9966</v>
      </c>
      <c r="P30" s="8">
        <v>36464</v>
      </c>
      <c r="Q30" s="8">
        <v>37214</v>
      </c>
      <c r="R30" s="8">
        <v>83644</v>
      </c>
      <c r="S30" s="8">
        <v>184607</v>
      </c>
      <c r="T30" s="8">
        <v>382862</v>
      </c>
      <c r="U30" s="8">
        <v>14285</v>
      </c>
      <c r="V30" s="8">
        <v>581754</v>
      </c>
      <c r="W30" s="8">
        <v>4203099</v>
      </c>
      <c r="X30" s="8">
        <v>14988480</v>
      </c>
      <c r="Y30" s="8">
        <v>-10785381</v>
      </c>
      <c r="Z30" s="2">
        <v>-71.96</v>
      </c>
      <c r="AA30" s="6">
        <v>14988480</v>
      </c>
    </row>
    <row r="31" spans="1:27" ht="12.75">
      <c r="A31" s="25" t="s">
        <v>55</v>
      </c>
      <c r="B31" s="24"/>
      <c r="C31" s="6">
        <v>59918341</v>
      </c>
      <c r="D31" s="6"/>
      <c r="E31" s="7">
        <v>49550000</v>
      </c>
      <c r="F31" s="8">
        <v>50329819</v>
      </c>
      <c r="G31" s="8">
        <v>5484461</v>
      </c>
      <c r="H31" s="8">
        <v>2051917</v>
      </c>
      <c r="I31" s="8">
        <v>10271723</v>
      </c>
      <c r="J31" s="8">
        <v>17808101</v>
      </c>
      <c r="K31" s="8">
        <v>2774790</v>
      </c>
      <c r="L31" s="8"/>
      <c r="M31" s="8"/>
      <c r="N31" s="8">
        <v>2774790</v>
      </c>
      <c r="O31" s="8">
        <v>147536</v>
      </c>
      <c r="P31" s="8">
        <v>3791588</v>
      </c>
      <c r="Q31" s="8">
        <v>4069707</v>
      </c>
      <c r="R31" s="8">
        <v>8008831</v>
      </c>
      <c r="S31" s="8">
        <v>2419519</v>
      </c>
      <c r="T31" s="8">
        <v>2906585</v>
      </c>
      <c r="U31" s="8">
        <v>2480407</v>
      </c>
      <c r="V31" s="8">
        <v>7806511</v>
      </c>
      <c r="W31" s="8">
        <v>36398233</v>
      </c>
      <c r="X31" s="8">
        <v>50329819</v>
      </c>
      <c r="Y31" s="8">
        <v>-13931586</v>
      </c>
      <c r="Z31" s="2">
        <v>-27.68</v>
      </c>
      <c r="AA31" s="6">
        <v>50329819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39036859</v>
      </c>
      <c r="D33" s="6"/>
      <c r="E33" s="7">
        <v>36207100</v>
      </c>
      <c r="F33" s="8">
        <v>25160751</v>
      </c>
      <c r="G33" s="8">
        <v>5231085</v>
      </c>
      <c r="H33" s="8">
        <v>2852952</v>
      </c>
      <c r="I33" s="8">
        <v>10792208</v>
      </c>
      <c r="J33" s="8">
        <v>18876245</v>
      </c>
      <c r="K33" s="8">
        <v>1615097</v>
      </c>
      <c r="L33" s="8"/>
      <c r="M33" s="8"/>
      <c r="N33" s="8">
        <v>1615097</v>
      </c>
      <c r="O33" s="8">
        <v>708934</v>
      </c>
      <c r="P33" s="8">
        <v>1414081</v>
      </c>
      <c r="Q33" s="8">
        <v>1291436</v>
      </c>
      <c r="R33" s="8">
        <v>3414451</v>
      </c>
      <c r="S33" s="8">
        <v>640273</v>
      </c>
      <c r="T33" s="8">
        <v>925208</v>
      </c>
      <c r="U33" s="8">
        <v>1138470</v>
      </c>
      <c r="V33" s="8">
        <v>2703951</v>
      </c>
      <c r="W33" s="8">
        <v>26609744</v>
      </c>
      <c r="X33" s="8">
        <v>25160751</v>
      </c>
      <c r="Y33" s="8">
        <v>1448993</v>
      </c>
      <c r="Z33" s="2">
        <v>5.76</v>
      </c>
      <c r="AA33" s="6">
        <v>25160751</v>
      </c>
    </row>
    <row r="34" spans="1:27" ht="12.75">
      <c r="A34" s="23" t="s">
        <v>57</v>
      </c>
      <c r="B34" s="29"/>
      <c r="C34" s="6"/>
      <c r="D34" s="6"/>
      <c r="E34" s="7"/>
      <c r="F34" s="8"/>
      <c r="G34" s="8">
        <v>-9527</v>
      </c>
      <c r="H34" s="8">
        <v>-3977</v>
      </c>
      <c r="I34" s="8">
        <v>-17842</v>
      </c>
      <c r="J34" s="8">
        <v>-31346</v>
      </c>
      <c r="K34" s="8">
        <v>-6825</v>
      </c>
      <c r="L34" s="8"/>
      <c r="M34" s="8"/>
      <c r="N34" s="8">
        <v>-6825</v>
      </c>
      <c r="O34" s="8">
        <v>-4070</v>
      </c>
      <c r="P34" s="8">
        <v>-4436</v>
      </c>
      <c r="Q34" s="8">
        <v>-5359</v>
      </c>
      <c r="R34" s="8">
        <v>-13865</v>
      </c>
      <c r="S34" s="8"/>
      <c r="T34" s="8">
        <v>-2038</v>
      </c>
      <c r="U34" s="8">
        <v>-4214</v>
      </c>
      <c r="V34" s="8">
        <v>-6252</v>
      </c>
      <c r="W34" s="8">
        <v>-58288</v>
      </c>
      <c r="X34" s="8"/>
      <c r="Y34" s="8">
        <v>-58288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247384227</v>
      </c>
      <c r="D35" s="33">
        <f>SUM(D24:D34)</f>
        <v>0</v>
      </c>
      <c r="E35" s="34">
        <f t="shared" si="1"/>
        <v>248321342</v>
      </c>
      <c r="F35" s="35">
        <f t="shared" si="1"/>
        <v>239689238</v>
      </c>
      <c r="G35" s="35">
        <f t="shared" si="1"/>
        <v>22121055</v>
      </c>
      <c r="H35" s="35">
        <f t="shared" si="1"/>
        <v>18940685</v>
      </c>
      <c r="I35" s="35">
        <f t="shared" si="1"/>
        <v>49255045</v>
      </c>
      <c r="J35" s="35">
        <f t="shared" si="1"/>
        <v>90316785</v>
      </c>
      <c r="K35" s="35">
        <f t="shared" si="1"/>
        <v>16411366</v>
      </c>
      <c r="L35" s="35">
        <f t="shared" si="1"/>
        <v>0</v>
      </c>
      <c r="M35" s="35">
        <f t="shared" si="1"/>
        <v>0</v>
      </c>
      <c r="N35" s="35">
        <f t="shared" si="1"/>
        <v>16411366</v>
      </c>
      <c r="O35" s="35">
        <f t="shared" si="1"/>
        <v>3405907</v>
      </c>
      <c r="P35" s="35">
        <f t="shared" si="1"/>
        <v>5404106</v>
      </c>
      <c r="Q35" s="35">
        <f t="shared" si="1"/>
        <v>7191637</v>
      </c>
      <c r="R35" s="35">
        <f t="shared" si="1"/>
        <v>16001650</v>
      </c>
      <c r="S35" s="35">
        <f t="shared" si="1"/>
        <v>5043972</v>
      </c>
      <c r="T35" s="35">
        <f t="shared" si="1"/>
        <v>14388606</v>
      </c>
      <c r="U35" s="35">
        <f t="shared" si="1"/>
        <v>20680342</v>
      </c>
      <c r="V35" s="35">
        <f t="shared" si="1"/>
        <v>40112920</v>
      </c>
      <c r="W35" s="35">
        <f t="shared" si="1"/>
        <v>162842721</v>
      </c>
      <c r="X35" s="35">
        <f t="shared" si="1"/>
        <v>239689238</v>
      </c>
      <c r="Y35" s="35">
        <f t="shared" si="1"/>
        <v>-76846517</v>
      </c>
      <c r="Z35" s="36">
        <f>+IF(X35&lt;&gt;0,+(Y35/X35)*100,0)</f>
        <v>-32.06089586717281</v>
      </c>
      <c r="AA35" s="33">
        <f>SUM(AA24:AA34)</f>
        <v>239689238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-32596616</v>
      </c>
      <c r="D37" s="46">
        <f>+D21-D35</f>
        <v>0</v>
      </c>
      <c r="E37" s="47">
        <f t="shared" si="2"/>
        <v>24723979</v>
      </c>
      <c r="F37" s="48">
        <f t="shared" si="2"/>
        <v>-13880973</v>
      </c>
      <c r="G37" s="48">
        <f t="shared" si="2"/>
        <v>49562971</v>
      </c>
      <c r="H37" s="48">
        <f t="shared" si="2"/>
        <v>-9880557</v>
      </c>
      <c r="I37" s="48">
        <f t="shared" si="2"/>
        <v>38834065</v>
      </c>
      <c r="J37" s="48">
        <f t="shared" si="2"/>
        <v>78516479</v>
      </c>
      <c r="K37" s="48">
        <f t="shared" si="2"/>
        <v>-11127862</v>
      </c>
      <c r="L37" s="48">
        <f t="shared" si="2"/>
        <v>0</v>
      </c>
      <c r="M37" s="48">
        <f t="shared" si="2"/>
        <v>0</v>
      </c>
      <c r="N37" s="48">
        <f t="shared" si="2"/>
        <v>-11127862</v>
      </c>
      <c r="O37" s="48">
        <f t="shared" si="2"/>
        <v>3058128</v>
      </c>
      <c r="P37" s="48">
        <f t="shared" si="2"/>
        <v>-909062</v>
      </c>
      <c r="Q37" s="48">
        <f t="shared" si="2"/>
        <v>40907699</v>
      </c>
      <c r="R37" s="48">
        <f t="shared" si="2"/>
        <v>43056765</v>
      </c>
      <c r="S37" s="48">
        <f t="shared" si="2"/>
        <v>33375</v>
      </c>
      <c r="T37" s="48">
        <f t="shared" si="2"/>
        <v>-9528320</v>
      </c>
      <c r="U37" s="48">
        <f t="shared" si="2"/>
        <v>-13864403</v>
      </c>
      <c r="V37" s="48">
        <f t="shared" si="2"/>
        <v>-23359348</v>
      </c>
      <c r="W37" s="48">
        <f t="shared" si="2"/>
        <v>87086034</v>
      </c>
      <c r="X37" s="48">
        <f>IF(F21=F35,0,X21-X35)</f>
        <v>-13880973</v>
      </c>
      <c r="Y37" s="48">
        <f t="shared" si="2"/>
        <v>100967007</v>
      </c>
      <c r="Z37" s="49">
        <f>+IF(X37&lt;&gt;0,+(Y37/X37)*100,0)</f>
        <v>-727.3770145651893</v>
      </c>
      <c r="AA37" s="46">
        <f>+AA21-AA35</f>
        <v>-13880973</v>
      </c>
    </row>
    <row r="38" spans="1:27" ht="22.5" customHeight="1">
      <c r="A38" s="50" t="s">
        <v>60</v>
      </c>
      <c r="B38" s="29"/>
      <c r="C38" s="6">
        <v>31166000</v>
      </c>
      <c r="D38" s="6"/>
      <c r="E38" s="7">
        <v>30162500</v>
      </c>
      <c r="F38" s="8">
        <v>56412500</v>
      </c>
      <c r="G38" s="8">
        <v>4625594</v>
      </c>
      <c r="H38" s="8">
        <v>2118472</v>
      </c>
      <c r="I38" s="8">
        <v>10972269</v>
      </c>
      <c r="J38" s="8">
        <v>17716335</v>
      </c>
      <c r="K38" s="8"/>
      <c r="L38" s="8"/>
      <c r="M38" s="8"/>
      <c r="N38" s="8"/>
      <c r="O38" s="8">
        <v>116861</v>
      </c>
      <c r="P38" s="8">
        <v>1955069</v>
      </c>
      <c r="Q38" s="8">
        <v>11997408</v>
      </c>
      <c r="R38" s="8">
        <v>14069338</v>
      </c>
      <c r="S38" s="8">
        <v>91866</v>
      </c>
      <c r="T38" s="8">
        <v>86728</v>
      </c>
      <c r="U38" s="8">
        <v>293063</v>
      </c>
      <c r="V38" s="8">
        <v>471657</v>
      </c>
      <c r="W38" s="8">
        <v>32257330</v>
      </c>
      <c r="X38" s="8">
        <v>56412500</v>
      </c>
      <c r="Y38" s="8">
        <v>-24155170</v>
      </c>
      <c r="Z38" s="2">
        <v>-42.82</v>
      </c>
      <c r="AA38" s="6">
        <v>56412500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-1430616</v>
      </c>
      <c r="D41" s="56">
        <f>SUM(D37:D40)</f>
        <v>0</v>
      </c>
      <c r="E41" s="57">
        <f t="shared" si="3"/>
        <v>54886479</v>
      </c>
      <c r="F41" s="58">
        <f t="shared" si="3"/>
        <v>42531527</v>
      </c>
      <c r="G41" s="58">
        <f t="shared" si="3"/>
        <v>54188565</v>
      </c>
      <c r="H41" s="58">
        <f t="shared" si="3"/>
        <v>-7762085</v>
      </c>
      <c r="I41" s="58">
        <f t="shared" si="3"/>
        <v>49806334</v>
      </c>
      <c r="J41" s="58">
        <f t="shared" si="3"/>
        <v>96232814</v>
      </c>
      <c r="K41" s="58">
        <f t="shared" si="3"/>
        <v>-11127862</v>
      </c>
      <c r="L41" s="58">
        <f t="shared" si="3"/>
        <v>0</v>
      </c>
      <c r="M41" s="58">
        <f t="shared" si="3"/>
        <v>0</v>
      </c>
      <c r="N41" s="58">
        <f t="shared" si="3"/>
        <v>-11127862</v>
      </c>
      <c r="O41" s="58">
        <f t="shared" si="3"/>
        <v>3174989</v>
      </c>
      <c r="P41" s="58">
        <f t="shared" si="3"/>
        <v>1046007</v>
      </c>
      <c r="Q41" s="58">
        <f t="shared" si="3"/>
        <v>52905107</v>
      </c>
      <c r="R41" s="58">
        <f t="shared" si="3"/>
        <v>57126103</v>
      </c>
      <c r="S41" s="58">
        <f t="shared" si="3"/>
        <v>125241</v>
      </c>
      <c r="T41" s="58">
        <f t="shared" si="3"/>
        <v>-9441592</v>
      </c>
      <c r="U41" s="58">
        <f t="shared" si="3"/>
        <v>-13571340</v>
      </c>
      <c r="V41" s="58">
        <f t="shared" si="3"/>
        <v>-22887691</v>
      </c>
      <c r="W41" s="58">
        <f t="shared" si="3"/>
        <v>119343364</v>
      </c>
      <c r="X41" s="58">
        <f t="shared" si="3"/>
        <v>42531527</v>
      </c>
      <c r="Y41" s="58">
        <f t="shared" si="3"/>
        <v>76811837</v>
      </c>
      <c r="Z41" s="59">
        <f>+IF(X41&lt;&gt;0,+(Y41/X41)*100,0)</f>
        <v>180.59976308868477</v>
      </c>
      <c r="AA41" s="56">
        <f>SUM(AA37:AA40)</f>
        <v>42531527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-1430616</v>
      </c>
      <c r="D43" s="64">
        <f>+D41-D42</f>
        <v>0</v>
      </c>
      <c r="E43" s="65">
        <f t="shared" si="4"/>
        <v>54886479</v>
      </c>
      <c r="F43" s="66">
        <f t="shared" si="4"/>
        <v>42531527</v>
      </c>
      <c r="G43" s="66">
        <f t="shared" si="4"/>
        <v>54188565</v>
      </c>
      <c r="H43" s="66">
        <f t="shared" si="4"/>
        <v>-7762085</v>
      </c>
      <c r="I43" s="66">
        <f t="shared" si="4"/>
        <v>49806334</v>
      </c>
      <c r="J43" s="66">
        <f t="shared" si="4"/>
        <v>96232814</v>
      </c>
      <c r="K43" s="66">
        <f t="shared" si="4"/>
        <v>-11127862</v>
      </c>
      <c r="L43" s="66">
        <f t="shared" si="4"/>
        <v>0</v>
      </c>
      <c r="M43" s="66">
        <f t="shared" si="4"/>
        <v>0</v>
      </c>
      <c r="N43" s="66">
        <f t="shared" si="4"/>
        <v>-11127862</v>
      </c>
      <c r="O43" s="66">
        <f t="shared" si="4"/>
        <v>3174989</v>
      </c>
      <c r="P43" s="66">
        <f t="shared" si="4"/>
        <v>1046007</v>
      </c>
      <c r="Q43" s="66">
        <f t="shared" si="4"/>
        <v>52905107</v>
      </c>
      <c r="R43" s="66">
        <f t="shared" si="4"/>
        <v>57126103</v>
      </c>
      <c r="S43" s="66">
        <f t="shared" si="4"/>
        <v>125241</v>
      </c>
      <c r="T43" s="66">
        <f t="shared" si="4"/>
        <v>-9441592</v>
      </c>
      <c r="U43" s="66">
        <f t="shared" si="4"/>
        <v>-13571340</v>
      </c>
      <c r="V43" s="66">
        <f t="shared" si="4"/>
        <v>-22887691</v>
      </c>
      <c r="W43" s="66">
        <f t="shared" si="4"/>
        <v>119343364</v>
      </c>
      <c r="X43" s="66">
        <f t="shared" si="4"/>
        <v>42531527</v>
      </c>
      <c r="Y43" s="66">
        <f t="shared" si="4"/>
        <v>76811837</v>
      </c>
      <c r="Z43" s="67">
        <f>+IF(X43&lt;&gt;0,+(Y43/X43)*100,0)</f>
        <v>180.59976308868477</v>
      </c>
      <c r="AA43" s="64">
        <f>+AA41-AA42</f>
        <v>42531527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-1430616</v>
      </c>
      <c r="D45" s="56">
        <f>SUM(D43:D44)</f>
        <v>0</v>
      </c>
      <c r="E45" s="57">
        <f t="shared" si="5"/>
        <v>54886479</v>
      </c>
      <c r="F45" s="58">
        <f t="shared" si="5"/>
        <v>42531527</v>
      </c>
      <c r="G45" s="58">
        <f t="shared" si="5"/>
        <v>54188565</v>
      </c>
      <c r="H45" s="58">
        <f t="shared" si="5"/>
        <v>-7762085</v>
      </c>
      <c r="I45" s="58">
        <f t="shared" si="5"/>
        <v>49806334</v>
      </c>
      <c r="J45" s="58">
        <f t="shared" si="5"/>
        <v>96232814</v>
      </c>
      <c r="K45" s="58">
        <f t="shared" si="5"/>
        <v>-11127862</v>
      </c>
      <c r="L45" s="58">
        <f t="shared" si="5"/>
        <v>0</v>
      </c>
      <c r="M45" s="58">
        <f t="shared" si="5"/>
        <v>0</v>
      </c>
      <c r="N45" s="58">
        <f t="shared" si="5"/>
        <v>-11127862</v>
      </c>
      <c r="O45" s="58">
        <f t="shared" si="5"/>
        <v>3174989</v>
      </c>
      <c r="P45" s="58">
        <f t="shared" si="5"/>
        <v>1046007</v>
      </c>
      <c r="Q45" s="58">
        <f t="shared" si="5"/>
        <v>52905107</v>
      </c>
      <c r="R45" s="58">
        <f t="shared" si="5"/>
        <v>57126103</v>
      </c>
      <c r="S45" s="58">
        <f t="shared" si="5"/>
        <v>125241</v>
      </c>
      <c r="T45" s="58">
        <f t="shared" si="5"/>
        <v>-9441592</v>
      </c>
      <c r="U45" s="58">
        <f t="shared" si="5"/>
        <v>-13571340</v>
      </c>
      <c r="V45" s="58">
        <f t="shared" si="5"/>
        <v>-22887691</v>
      </c>
      <c r="W45" s="58">
        <f t="shared" si="5"/>
        <v>119343364</v>
      </c>
      <c r="X45" s="58">
        <f t="shared" si="5"/>
        <v>42531527</v>
      </c>
      <c r="Y45" s="58">
        <f t="shared" si="5"/>
        <v>76811837</v>
      </c>
      <c r="Z45" s="59">
        <f>+IF(X45&lt;&gt;0,+(Y45/X45)*100,0)</f>
        <v>180.59976308868477</v>
      </c>
      <c r="AA45" s="56">
        <f>SUM(AA43:AA44)</f>
        <v>42531527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-1430616</v>
      </c>
      <c r="D47" s="71">
        <f>SUM(D45:D46)</f>
        <v>0</v>
      </c>
      <c r="E47" s="72">
        <f t="shared" si="6"/>
        <v>54886479</v>
      </c>
      <c r="F47" s="73">
        <f t="shared" si="6"/>
        <v>42531527</v>
      </c>
      <c r="G47" s="73">
        <f t="shared" si="6"/>
        <v>54188565</v>
      </c>
      <c r="H47" s="74">
        <f t="shared" si="6"/>
        <v>-7762085</v>
      </c>
      <c r="I47" s="74">
        <f t="shared" si="6"/>
        <v>49806334</v>
      </c>
      <c r="J47" s="74">
        <f t="shared" si="6"/>
        <v>96232814</v>
      </c>
      <c r="K47" s="74">
        <f t="shared" si="6"/>
        <v>-11127862</v>
      </c>
      <c r="L47" s="74">
        <f t="shared" si="6"/>
        <v>0</v>
      </c>
      <c r="M47" s="73">
        <f t="shared" si="6"/>
        <v>0</v>
      </c>
      <c r="N47" s="73">
        <f t="shared" si="6"/>
        <v>-11127862</v>
      </c>
      <c r="O47" s="74">
        <f t="shared" si="6"/>
        <v>3174989</v>
      </c>
      <c r="P47" s="74">
        <f t="shared" si="6"/>
        <v>1046007</v>
      </c>
      <c r="Q47" s="74">
        <f t="shared" si="6"/>
        <v>52905107</v>
      </c>
      <c r="R47" s="74">
        <f t="shared" si="6"/>
        <v>57126103</v>
      </c>
      <c r="S47" s="74">
        <f t="shared" si="6"/>
        <v>125241</v>
      </c>
      <c r="T47" s="73">
        <f t="shared" si="6"/>
        <v>-9441592</v>
      </c>
      <c r="U47" s="73">
        <f t="shared" si="6"/>
        <v>-13571340</v>
      </c>
      <c r="V47" s="74">
        <f t="shared" si="6"/>
        <v>-22887691</v>
      </c>
      <c r="W47" s="74">
        <f t="shared" si="6"/>
        <v>119343364</v>
      </c>
      <c r="X47" s="74">
        <f t="shared" si="6"/>
        <v>42531527</v>
      </c>
      <c r="Y47" s="74">
        <f t="shared" si="6"/>
        <v>76811837</v>
      </c>
      <c r="Z47" s="75">
        <f>+IF(X47&lt;&gt;0,+(Y47/X47)*100,0)</f>
        <v>180.59976308868477</v>
      </c>
      <c r="AA47" s="76">
        <f>SUM(AA45:AA46)</f>
        <v>42531527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22120371</v>
      </c>
      <c r="D5" s="6"/>
      <c r="E5" s="7">
        <v>18268999</v>
      </c>
      <c r="F5" s="8">
        <v>18268999</v>
      </c>
      <c r="G5" s="8">
        <v>9374788</v>
      </c>
      <c r="H5" s="8">
        <v>819549</v>
      </c>
      <c r="I5" s="8">
        <v>851070</v>
      </c>
      <c r="J5" s="8">
        <v>11045407</v>
      </c>
      <c r="K5" s="8">
        <v>849456</v>
      </c>
      <c r="L5" s="8">
        <v>849456</v>
      </c>
      <c r="M5" s="8">
        <v>849456</v>
      </c>
      <c r="N5" s="8">
        <v>2548368</v>
      </c>
      <c r="O5" s="8">
        <v>849456</v>
      </c>
      <c r="P5" s="8">
        <v>849459</v>
      </c>
      <c r="Q5" s="8"/>
      <c r="R5" s="8">
        <v>1698915</v>
      </c>
      <c r="S5" s="8">
        <v>849459</v>
      </c>
      <c r="T5" s="8">
        <v>849459</v>
      </c>
      <c r="U5" s="8">
        <v>849459</v>
      </c>
      <c r="V5" s="8">
        <v>2548377</v>
      </c>
      <c r="W5" s="8">
        <v>17841067</v>
      </c>
      <c r="X5" s="8">
        <v>18268999</v>
      </c>
      <c r="Y5" s="8">
        <v>-427932</v>
      </c>
      <c r="Z5" s="2">
        <v>-2.34</v>
      </c>
      <c r="AA5" s="6">
        <v>18268999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>
        <v>11883</v>
      </c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>
        <v>671</v>
      </c>
      <c r="P8" s="8">
        <v>671</v>
      </c>
      <c r="Q8" s="8">
        <v>336</v>
      </c>
      <c r="R8" s="8">
        <v>1678</v>
      </c>
      <c r="S8" s="8">
        <v>1957</v>
      </c>
      <c r="T8" s="8"/>
      <c r="U8" s="8">
        <v>391</v>
      </c>
      <c r="V8" s="8">
        <v>2348</v>
      </c>
      <c r="W8" s="8">
        <v>4026</v>
      </c>
      <c r="X8" s="8"/>
      <c r="Y8" s="8">
        <v>4026</v>
      </c>
      <c r="Z8" s="2"/>
      <c r="AA8" s="6"/>
    </row>
    <row r="9" spans="1:27" ht="12.75">
      <c r="A9" s="25" t="s">
        <v>35</v>
      </c>
      <c r="B9" s="24"/>
      <c r="C9" s="6">
        <v>2065390</v>
      </c>
      <c r="D9" s="6"/>
      <c r="E9" s="7">
        <v>2354000</v>
      </c>
      <c r="F9" s="8">
        <v>2354000</v>
      </c>
      <c r="G9" s="8">
        <v>175633</v>
      </c>
      <c r="H9" s="8">
        <v>175633</v>
      </c>
      <c r="I9" s="8">
        <v>175633</v>
      </c>
      <c r="J9" s="8">
        <v>526899</v>
      </c>
      <c r="K9" s="8">
        <v>169833</v>
      </c>
      <c r="L9" s="8">
        <v>169833</v>
      </c>
      <c r="M9" s="8">
        <v>169833</v>
      </c>
      <c r="N9" s="8">
        <v>509499</v>
      </c>
      <c r="O9" s="8">
        <v>169833</v>
      </c>
      <c r="P9" s="8">
        <v>169833</v>
      </c>
      <c r="Q9" s="8"/>
      <c r="R9" s="8">
        <v>339666</v>
      </c>
      <c r="S9" s="8">
        <v>169833</v>
      </c>
      <c r="T9" s="8">
        <v>169833</v>
      </c>
      <c r="U9" s="8">
        <v>169833</v>
      </c>
      <c r="V9" s="8">
        <v>509499</v>
      </c>
      <c r="W9" s="8">
        <v>1885563</v>
      </c>
      <c r="X9" s="8">
        <v>2354000</v>
      </c>
      <c r="Y9" s="8">
        <v>-468437</v>
      </c>
      <c r="Z9" s="2">
        <v>-19.9</v>
      </c>
      <c r="AA9" s="6">
        <v>2354000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264563</v>
      </c>
      <c r="D11" s="6"/>
      <c r="E11" s="7">
        <v>284390</v>
      </c>
      <c r="F11" s="8">
        <v>284390</v>
      </c>
      <c r="G11" s="8">
        <v>2972</v>
      </c>
      <c r="H11" s="8">
        <v>20712</v>
      </c>
      <c r="I11" s="8">
        <v>20350</v>
      </c>
      <c r="J11" s="8">
        <v>44034</v>
      </c>
      <c r="K11" s="8">
        <v>40273</v>
      </c>
      <c r="L11" s="8">
        <v>18612</v>
      </c>
      <c r="M11" s="8">
        <v>17492</v>
      </c>
      <c r="N11" s="8">
        <v>76377</v>
      </c>
      <c r="O11" s="8">
        <v>19419</v>
      </c>
      <c r="P11" s="8">
        <v>18210</v>
      </c>
      <c r="Q11" s="8"/>
      <c r="R11" s="8">
        <v>37629</v>
      </c>
      <c r="S11" s="8">
        <v>2277</v>
      </c>
      <c r="T11" s="8">
        <v>17105</v>
      </c>
      <c r="U11" s="8">
        <v>55792</v>
      </c>
      <c r="V11" s="8">
        <v>75174</v>
      </c>
      <c r="W11" s="8">
        <v>233214</v>
      </c>
      <c r="X11" s="8">
        <v>284390</v>
      </c>
      <c r="Y11" s="8">
        <v>-51176</v>
      </c>
      <c r="Z11" s="2">
        <v>-18</v>
      </c>
      <c r="AA11" s="6">
        <v>284390</v>
      </c>
    </row>
    <row r="12" spans="1:27" ht="12.75">
      <c r="A12" s="25" t="s">
        <v>37</v>
      </c>
      <c r="B12" s="29"/>
      <c r="C12" s="6"/>
      <c r="D12" s="6"/>
      <c r="E12" s="7">
        <v>900000</v>
      </c>
      <c r="F12" s="8">
        <v>3870000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3870000</v>
      </c>
      <c r="Y12" s="8">
        <v>-3870000</v>
      </c>
      <c r="Z12" s="2">
        <v>-100</v>
      </c>
      <c r="AA12" s="6">
        <v>3870000</v>
      </c>
    </row>
    <row r="13" spans="1:27" ht="12.75">
      <c r="A13" s="23" t="s">
        <v>38</v>
      </c>
      <c r="B13" s="29"/>
      <c r="C13" s="6">
        <v>299069</v>
      </c>
      <c r="D13" s="6"/>
      <c r="E13" s="7">
        <v>3870000</v>
      </c>
      <c r="F13" s="8">
        <v>1200000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1200000</v>
      </c>
      <c r="Y13" s="8">
        <v>-1200000</v>
      </c>
      <c r="Z13" s="2">
        <v>-100</v>
      </c>
      <c r="AA13" s="6">
        <v>1200000</v>
      </c>
    </row>
    <row r="14" spans="1:27" ht="12.75">
      <c r="A14" s="23" t="s">
        <v>39</v>
      </c>
      <c r="B14" s="29"/>
      <c r="C14" s="6">
        <v>1239337</v>
      </c>
      <c r="D14" s="6"/>
      <c r="E14" s="7"/>
      <c r="F14" s="8"/>
      <c r="G14" s="8">
        <v>166511</v>
      </c>
      <c r="H14" s="8">
        <v>206998</v>
      </c>
      <c r="I14" s="8">
        <v>129646</v>
      </c>
      <c r="J14" s="8">
        <v>503155</v>
      </c>
      <c r="K14" s="8">
        <v>83160</v>
      </c>
      <c r="L14" s="8">
        <v>62917</v>
      </c>
      <c r="M14" s="8">
        <v>184832</v>
      </c>
      <c r="N14" s="8">
        <v>330909</v>
      </c>
      <c r="O14" s="8">
        <v>171570</v>
      </c>
      <c r="P14" s="8">
        <v>110613</v>
      </c>
      <c r="Q14" s="8"/>
      <c r="R14" s="8">
        <v>282183</v>
      </c>
      <c r="S14" s="8">
        <v>154600</v>
      </c>
      <c r="T14" s="8">
        <v>93746</v>
      </c>
      <c r="U14" s="8">
        <v>53807</v>
      </c>
      <c r="V14" s="8">
        <v>302153</v>
      </c>
      <c r="W14" s="8">
        <v>1418400</v>
      </c>
      <c r="X14" s="8"/>
      <c r="Y14" s="8">
        <v>1418400</v>
      </c>
      <c r="Z14" s="2"/>
      <c r="AA14" s="6"/>
    </row>
    <row r="15" spans="1:27" ht="12.75">
      <c r="A15" s="23" t="s">
        <v>40</v>
      </c>
      <c r="B15" s="29"/>
      <c r="C15" s="6">
        <v>1035750</v>
      </c>
      <c r="D15" s="6"/>
      <c r="E15" s="7">
        <v>900000</v>
      </c>
      <c r="F15" s="8">
        <v>900000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900000</v>
      </c>
      <c r="Y15" s="8">
        <v>-900000</v>
      </c>
      <c r="Z15" s="2">
        <v>-100</v>
      </c>
      <c r="AA15" s="6">
        <v>900000</v>
      </c>
    </row>
    <row r="16" spans="1:27" ht="12.75">
      <c r="A16" s="23" t="s">
        <v>41</v>
      </c>
      <c r="B16" s="29"/>
      <c r="C16" s="6">
        <v>2354003</v>
      </c>
      <c r="D16" s="6"/>
      <c r="E16" s="7">
        <v>2401517</v>
      </c>
      <c r="F16" s="8">
        <v>2401517</v>
      </c>
      <c r="G16" s="8">
        <v>186573</v>
      </c>
      <c r="H16" s="8">
        <v>188904</v>
      </c>
      <c r="I16" s="8">
        <v>237563</v>
      </c>
      <c r="J16" s="8">
        <v>613040</v>
      </c>
      <c r="K16" s="8">
        <v>196713</v>
      </c>
      <c r="L16" s="8">
        <v>205772</v>
      </c>
      <c r="M16" s="8">
        <v>137163</v>
      </c>
      <c r="N16" s="8">
        <v>539648</v>
      </c>
      <c r="O16" s="8">
        <v>184239</v>
      </c>
      <c r="P16" s="8">
        <v>177978</v>
      </c>
      <c r="Q16" s="8">
        <v>105371</v>
      </c>
      <c r="R16" s="8">
        <v>467588</v>
      </c>
      <c r="S16" s="8"/>
      <c r="T16" s="8"/>
      <c r="U16" s="8">
        <v>133687</v>
      </c>
      <c r="V16" s="8">
        <v>133687</v>
      </c>
      <c r="W16" s="8">
        <v>1753963</v>
      </c>
      <c r="X16" s="8">
        <v>2401517</v>
      </c>
      <c r="Y16" s="8">
        <v>-647554</v>
      </c>
      <c r="Z16" s="2">
        <v>-26.96</v>
      </c>
      <c r="AA16" s="6">
        <v>2401517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102648595</v>
      </c>
      <c r="D18" s="6"/>
      <c r="E18" s="7">
        <v>116661000</v>
      </c>
      <c r="F18" s="8">
        <v>116066000</v>
      </c>
      <c r="G18" s="8">
        <v>46176361</v>
      </c>
      <c r="H18" s="8">
        <v>780320</v>
      </c>
      <c r="I18" s="8">
        <v>587267</v>
      </c>
      <c r="J18" s="8">
        <v>47543948</v>
      </c>
      <c r="K18" s="8">
        <v>10909625</v>
      </c>
      <c r="L18" s="8">
        <v>1513304</v>
      </c>
      <c r="M18" s="8">
        <v>35928000</v>
      </c>
      <c r="N18" s="8">
        <v>48350929</v>
      </c>
      <c r="O18" s="8">
        <v>593425</v>
      </c>
      <c r="P18" s="8">
        <v>1066654</v>
      </c>
      <c r="Q18" s="8">
        <v>529447</v>
      </c>
      <c r="R18" s="8">
        <v>2189526</v>
      </c>
      <c r="S18" s="8">
        <v>304982</v>
      </c>
      <c r="T18" s="8">
        <v>1745312</v>
      </c>
      <c r="U18" s="8">
        <v>498300</v>
      </c>
      <c r="V18" s="8">
        <v>2548594</v>
      </c>
      <c r="W18" s="8">
        <v>100632997</v>
      </c>
      <c r="X18" s="8">
        <v>116066000</v>
      </c>
      <c r="Y18" s="8">
        <v>-15433003</v>
      </c>
      <c r="Z18" s="2">
        <v>-13.3</v>
      </c>
      <c r="AA18" s="6">
        <v>116066000</v>
      </c>
    </row>
    <row r="19" spans="1:27" ht="12.75">
      <c r="A19" s="23" t="s">
        <v>44</v>
      </c>
      <c r="B19" s="29"/>
      <c r="C19" s="6">
        <v>7208158</v>
      </c>
      <c r="D19" s="6"/>
      <c r="E19" s="7">
        <v>500086</v>
      </c>
      <c r="F19" s="26">
        <v>1000470</v>
      </c>
      <c r="G19" s="26">
        <v>133844</v>
      </c>
      <c r="H19" s="26">
        <v>157001</v>
      </c>
      <c r="I19" s="26">
        <v>134385</v>
      </c>
      <c r="J19" s="26">
        <v>425230</v>
      </c>
      <c r="K19" s="26">
        <v>133289</v>
      </c>
      <c r="L19" s="26">
        <v>346109</v>
      </c>
      <c r="M19" s="26">
        <v>20747</v>
      </c>
      <c r="N19" s="26">
        <v>500145</v>
      </c>
      <c r="O19" s="26">
        <v>113873</v>
      </c>
      <c r="P19" s="26">
        <v>69603</v>
      </c>
      <c r="Q19" s="26">
        <v>26071</v>
      </c>
      <c r="R19" s="26">
        <v>209547</v>
      </c>
      <c r="S19" s="26">
        <v>14940</v>
      </c>
      <c r="T19" s="26">
        <v>55339</v>
      </c>
      <c r="U19" s="26">
        <v>103056</v>
      </c>
      <c r="V19" s="26">
        <v>173335</v>
      </c>
      <c r="W19" s="26">
        <v>1308257</v>
      </c>
      <c r="X19" s="26">
        <v>1000470</v>
      </c>
      <c r="Y19" s="26">
        <v>307787</v>
      </c>
      <c r="Z19" s="27">
        <v>30.76</v>
      </c>
      <c r="AA19" s="28">
        <v>1000470</v>
      </c>
    </row>
    <row r="20" spans="1:27" ht="12.75">
      <c r="A20" s="23" t="s">
        <v>45</v>
      </c>
      <c r="B20" s="29"/>
      <c r="C20" s="6"/>
      <c r="D20" s="6"/>
      <c r="E20" s="7"/>
      <c r="F20" s="8">
        <v>2500000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2500000</v>
      </c>
      <c r="Y20" s="8">
        <v>-2500000</v>
      </c>
      <c r="Z20" s="2">
        <v>-100</v>
      </c>
      <c r="AA20" s="6">
        <v>2500000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139247119</v>
      </c>
      <c r="D21" s="33">
        <f t="shared" si="0"/>
        <v>0</v>
      </c>
      <c r="E21" s="34">
        <f t="shared" si="0"/>
        <v>146139992</v>
      </c>
      <c r="F21" s="35">
        <f t="shared" si="0"/>
        <v>148845376</v>
      </c>
      <c r="G21" s="35">
        <f t="shared" si="0"/>
        <v>56216682</v>
      </c>
      <c r="H21" s="35">
        <f t="shared" si="0"/>
        <v>2349117</v>
      </c>
      <c r="I21" s="35">
        <f t="shared" si="0"/>
        <v>2135914</v>
      </c>
      <c r="J21" s="35">
        <f t="shared" si="0"/>
        <v>60701713</v>
      </c>
      <c r="K21" s="35">
        <f t="shared" si="0"/>
        <v>12382349</v>
      </c>
      <c r="L21" s="35">
        <f t="shared" si="0"/>
        <v>3166003</v>
      </c>
      <c r="M21" s="35">
        <f t="shared" si="0"/>
        <v>37307523</v>
      </c>
      <c r="N21" s="35">
        <f t="shared" si="0"/>
        <v>52855875</v>
      </c>
      <c r="O21" s="35">
        <f t="shared" si="0"/>
        <v>2102486</v>
      </c>
      <c r="P21" s="35">
        <f t="shared" si="0"/>
        <v>2463021</v>
      </c>
      <c r="Q21" s="35">
        <f t="shared" si="0"/>
        <v>661225</v>
      </c>
      <c r="R21" s="35">
        <f t="shared" si="0"/>
        <v>5226732</v>
      </c>
      <c r="S21" s="35">
        <f t="shared" si="0"/>
        <v>1498048</v>
      </c>
      <c r="T21" s="35">
        <f t="shared" si="0"/>
        <v>2930794</v>
      </c>
      <c r="U21" s="35">
        <f t="shared" si="0"/>
        <v>1864325</v>
      </c>
      <c r="V21" s="35">
        <f t="shared" si="0"/>
        <v>6293167</v>
      </c>
      <c r="W21" s="35">
        <f t="shared" si="0"/>
        <v>125077487</v>
      </c>
      <c r="X21" s="35">
        <f t="shared" si="0"/>
        <v>148845376</v>
      </c>
      <c r="Y21" s="35">
        <f t="shared" si="0"/>
        <v>-23767889</v>
      </c>
      <c r="Z21" s="36">
        <f>+IF(X21&lt;&gt;0,+(Y21/X21)*100,0)</f>
        <v>-15.968174248154005</v>
      </c>
      <c r="AA21" s="33">
        <f>SUM(AA5:AA20)</f>
        <v>148845376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73774170</v>
      </c>
      <c r="D24" s="6"/>
      <c r="E24" s="7">
        <v>81538000</v>
      </c>
      <c r="F24" s="8">
        <v>81538000</v>
      </c>
      <c r="G24" s="8">
        <v>5848498</v>
      </c>
      <c r="H24" s="8">
        <v>5926270</v>
      </c>
      <c r="I24" s="8">
        <v>5916835</v>
      </c>
      <c r="J24" s="8">
        <v>17691603</v>
      </c>
      <c r="K24" s="8">
        <v>6156010</v>
      </c>
      <c r="L24" s="8">
        <v>5976970</v>
      </c>
      <c r="M24" s="8">
        <v>9835298</v>
      </c>
      <c r="N24" s="8">
        <v>21968278</v>
      </c>
      <c r="O24" s="8">
        <v>6101854</v>
      </c>
      <c r="P24" s="8">
        <v>6250437</v>
      </c>
      <c r="Q24" s="8">
        <v>782533</v>
      </c>
      <c r="R24" s="8">
        <v>13134824</v>
      </c>
      <c r="S24" s="8">
        <v>5888491</v>
      </c>
      <c r="T24" s="8">
        <v>6825712</v>
      </c>
      <c r="U24" s="8">
        <v>5974262</v>
      </c>
      <c r="V24" s="8">
        <v>18688465</v>
      </c>
      <c r="W24" s="8">
        <v>71483170</v>
      </c>
      <c r="X24" s="8">
        <v>81538000</v>
      </c>
      <c r="Y24" s="8">
        <v>-10054830</v>
      </c>
      <c r="Z24" s="2">
        <v>-12.33</v>
      </c>
      <c r="AA24" s="6">
        <v>81538000</v>
      </c>
    </row>
    <row r="25" spans="1:27" ht="12.75">
      <c r="A25" s="25" t="s">
        <v>49</v>
      </c>
      <c r="B25" s="24"/>
      <c r="C25" s="6">
        <v>7420389</v>
      </c>
      <c r="D25" s="6"/>
      <c r="E25" s="7">
        <v>7930115</v>
      </c>
      <c r="F25" s="8">
        <v>7930115</v>
      </c>
      <c r="G25" s="8">
        <v>574964</v>
      </c>
      <c r="H25" s="8">
        <v>574964</v>
      </c>
      <c r="I25" s="8">
        <v>601768</v>
      </c>
      <c r="J25" s="8">
        <v>1751696</v>
      </c>
      <c r="K25" s="8">
        <v>626614</v>
      </c>
      <c r="L25" s="8">
        <v>723072</v>
      </c>
      <c r="M25" s="8">
        <v>723076</v>
      </c>
      <c r="N25" s="8">
        <v>2072762</v>
      </c>
      <c r="O25" s="8">
        <v>605168</v>
      </c>
      <c r="P25" s="8">
        <v>605168</v>
      </c>
      <c r="Q25" s="8">
        <v>605168</v>
      </c>
      <c r="R25" s="8">
        <v>1815504</v>
      </c>
      <c r="S25" s="8">
        <v>605168</v>
      </c>
      <c r="T25" s="8">
        <v>605168</v>
      </c>
      <c r="U25" s="8">
        <v>605168</v>
      </c>
      <c r="V25" s="8">
        <v>1815504</v>
      </c>
      <c r="W25" s="8">
        <v>7455466</v>
      </c>
      <c r="X25" s="8">
        <v>7930115</v>
      </c>
      <c r="Y25" s="8">
        <v>-474649</v>
      </c>
      <c r="Z25" s="2">
        <v>-5.99</v>
      </c>
      <c r="AA25" s="6">
        <v>7930115</v>
      </c>
    </row>
    <row r="26" spans="1:27" ht="12.75">
      <c r="A26" s="25" t="s">
        <v>50</v>
      </c>
      <c r="B26" s="24"/>
      <c r="C26" s="6">
        <v>990818</v>
      </c>
      <c r="D26" s="6"/>
      <c r="E26" s="7">
        <v>6828721</v>
      </c>
      <c r="F26" s="8">
        <v>7014900</v>
      </c>
      <c r="G26" s="8"/>
      <c r="H26" s="8"/>
      <c r="I26" s="8"/>
      <c r="J26" s="8"/>
      <c r="K26" s="8">
        <v>2275025</v>
      </c>
      <c r="L26" s="8">
        <v>863629</v>
      </c>
      <c r="M26" s="8"/>
      <c r="N26" s="8">
        <v>3138654</v>
      </c>
      <c r="O26" s="8"/>
      <c r="P26" s="8">
        <v>245047</v>
      </c>
      <c r="Q26" s="8">
        <v>678169</v>
      </c>
      <c r="R26" s="8">
        <v>923216</v>
      </c>
      <c r="S26" s="8"/>
      <c r="T26" s="8"/>
      <c r="U26" s="8"/>
      <c r="V26" s="8"/>
      <c r="W26" s="8">
        <v>4061870</v>
      </c>
      <c r="X26" s="8">
        <v>7014900</v>
      </c>
      <c r="Y26" s="8">
        <v>-2953030</v>
      </c>
      <c r="Z26" s="2">
        <v>-42.1</v>
      </c>
      <c r="AA26" s="6">
        <v>7014900</v>
      </c>
    </row>
    <row r="27" spans="1:27" ht="12.75">
      <c r="A27" s="25" t="s">
        <v>51</v>
      </c>
      <c r="B27" s="24"/>
      <c r="C27" s="6">
        <v>42305540</v>
      </c>
      <c r="D27" s="6"/>
      <c r="E27" s="7">
        <v>7014000</v>
      </c>
      <c r="F27" s="8">
        <v>25499999</v>
      </c>
      <c r="G27" s="8"/>
      <c r="H27" s="8"/>
      <c r="I27" s="8"/>
      <c r="J27" s="8"/>
      <c r="K27" s="8"/>
      <c r="L27" s="8">
        <v>50660</v>
      </c>
      <c r="M27" s="8"/>
      <c r="N27" s="8">
        <v>50660</v>
      </c>
      <c r="O27" s="8"/>
      <c r="P27" s="8"/>
      <c r="Q27" s="8"/>
      <c r="R27" s="8"/>
      <c r="S27" s="8">
        <v>18241545</v>
      </c>
      <c r="T27" s="8"/>
      <c r="U27" s="8"/>
      <c r="V27" s="8">
        <v>18241545</v>
      </c>
      <c r="W27" s="8">
        <v>18292205</v>
      </c>
      <c r="X27" s="8">
        <v>25499999</v>
      </c>
      <c r="Y27" s="8">
        <v>-7207794</v>
      </c>
      <c r="Z27" s="2">
        <v>-28.27</v>
      </c>
      <c r="AA27" s="6">
        <v>25499999</v>
      </c>
    </row>
    <row r="28" spans="1:27" ht="12.75">
      <c r="A28" s="25" t="s">
        <v>52</v>
      </c>
      <c r="B28" s="24"/>
      <c r="C28" s="6">
        <v>1127121</v>
      </c>
      <c r="D28" s="6"/>
      <c r="E28" s="7">
        <v>480000</v>
      </c>
      <c r="F28" s="8">
        <v>480000</v>
      </c>
      <c r="G28" s="8">
        <v>18160</v>
      </c>
      <c r="H28" s="8">
        <v>427678</v>
      </c>
      <c r="I28" s="8">
        <v>18765</v>
      </c>
      <c r="J28" s="8">
        <v>464603</v>
      </c>
      <c r="K28" s="8">
        <v>17392</v>
      </c>
      <c r="L28" s="8">
        <v>14115</v>
      </c>
      <c r="M28" s="8">
        <v>15390</v>
      </c>
      <c r="N28" s="8">
        <v>46897</v>
      </c>
      <c r="O28" s="8">
        <v>12879</v>
      </c>
      <c r="P28" s="8">
        <v>19001</v>
      </c>
      <c r="Q28" s="8">
        <v>13194</v>
      </c>
      <c r="R28" s="8">
        <v>45074</v>
      </c>
      <c r="S28" s="8">
        <v>11743</v>
      </c>
      <c r="T28" s="8">
        <v>8434</v>
      </c>
      <c r="U28" s="8">
        <v>29998</v>
      </c>
      <c r="V28" s="8">
        <v>50175</v>
      </c>
      <c r="W28" s="8">
        <v>606749</v>
      </c>
      <c r="X28" s="8">
        <v>480000</v>
      </c>
      <c r="Y28" s="8">
        <v>126749</v>
      </c>
      <c r="Z28" s="2">
        <v>26.41</v>
      </c>
      <c r="AA28" s="6">
        <v>480000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500</v>
      </c>
      <c r="D30" s="6"/>
      <c r="E30" s="7">
        <v>5500000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"/>
      <c r="AA30" s="6"/>
    </row>
    <row r="31" spans="1:27" ht="12.75">
      <c r="A31" s="25" t="s">
        <v>55</v>
      </c>
      <c r="B31" s="24"/>
      <c r="C31" s="6">
        <v>19717524</v>
      </c>
      <c r="D31" s="6"/>
      <c r="E31" s="7">
        <v>11156238</v>
      </c>
      <c r="F31" s="8">
        <v>19826238</v>
      </c>
      <c r="G31" s="8">
        <v>1430814</v>
      </c>
      <c r="H31" s="8">
        <v>1492673</v>
      </c>
      <c r="I31" s="8">
        <v>1398462</v>
      </c>
      <c r="J31" s="8">
        <v>4321949</v>
      </c>
      <c r="K31" s="8">
        <v>1475180</v>
      </c>
      <c r="L31" s="8">
        <v>1502660</v>
      </c>
      <c r="M31" s="8">
        <v>1684674</v>
      </c>
      <c r="N31" s="8">
        <v>4662514</v>
      </c>
      <c r="O31" s="8">
        <v>1372336</v>
      </c>
      <c r="P31" s="8">
        <v>929757</v>
      </c>
      <c r="Q31" s="8">
        <v>1012352</v>
      </c>
      <c r="R31" s="8">
        <v>3314445</v>
      </c>
      <c r="S31" s="8">
        <v>558366</v>
      </c>
      <c r="T31" s="8">
        <v>1974388</v>
      </c>
      <c r="U31" s="8">
        <v>2043974</v>
      </c>
      <c r="V31" s="8">
        <v>4576728</v>
      </c>
      <c r="W31" s="8">
        <v>16875636</v>
      </c>
      <c r="X31" s="8">
        <v>19826238</v>
      </c>
      <c r="Y31" s="8">
        <v>-2950602</v>
      </c>
      <c r="Z31" s="2">
        <v>-14.88</v>
      </c>
      <c r="AA31" s="6">
        <v>19826238</v>
      </c>
    </row>
    <row r="32" spans="1:27" ht="12.75">
      <c r="A32" s="25" t="s">
        <v>43</v>
      </c>
      <c r="B32" s="24"/>
      <c r="C32" s="6">
        <v>1671442</v>
      </c>
      <c r="D32" s="6"/>
      <c r="E32" s="7">
        <v>1300000</v>
      </c>
      <c r="F32" s="8">
        <v>1600000</v>
      </c>
      <c r="G32" s="8"/>
      <c r="H32" s="8">
        <v>7963</v>
      </c>
      <c r="I32" s="8">
        <v>17891</v>
      </c>
      <c r="J32" s="8">
        <v>25854</v>
      </c>
      <c r="K32" s="8">
        <v>41369</v>
      </c>
      <c r="L32" s="8">
        <v>45180</v>
      </c>
      <c r="M32" s="8">
        <v>12880</v>
      </c>
      <c r="N32" s="8">
        <v>99429</v>
      </c>
      <c r="O32" s="8">
        <v>10687</v>
      </c>
      <c r="P32" s="8">
        <v>74486</v>
      </c>
      <c r="Q32" s="8">
        <v>38068</v>
      </c>
      <c r="R32" s="8">
        <v>123241</v>
      </c>
      <c r="S32" s="8">
        <v>147786</v>
      </c>
      <c r="T32" s="8">
        <v>357529</v>
      </c>
      <c r="U32" s="8">
        <v>122000</v>
      </c>
      <c r="V32" s="8">
        <v>627315</v>
      </c>
      <c r="W32" s="8">
        <v>875839</v>
      </c>
      <c r="X32" s="8">
        <v>1600000</v>
      </c>
      <c r="Y32" s="8">
        <v>-724161</v>
      </c>
      <c r="Z32" s="2">
        <v>-45.26</v>
      </c>
      <c r="AA32" s="6">
        <v>1600000</v>
      </c>
    </row>
    <row r="33" spans="1:27" ht="12.75">
      <c r="A33" s="25" t="s">
        <v>56</v>
      </c>
      <c r="B33" s="24"/>
      <c r="C33" s="6">
        <v>30927229</v>
      </c>
      <c r="D33" s="6"/>
      <c r="E33" s="7">
        <v>23498760</v>
      </c>
      <c r="F33" s="8">
        <v>23016999</v>
      </c>
      <c r="G33" s="8">
        <v>1457030</v>
      </c>
      <c r="H33" s="8">
        <v>2104093</v>
      </c>
      <c r="I33" s="8">
        <v>2639921</v>
      </c>
      <c r="J33" s="8">
        <v>6201044</v>
      </c>
      <c r="K33" s="8">
        <v>2754501</v>
      </c>
      <c r="L33" s="8">
        <v>1816336</v>
      </c>
      <c r="M33" s="8">
        <v>282477</v>
      </c>
      <c r="N33" s="8">
        <v>4853314</v>
      </c>
      <c r="O33" s="8">
        <v>1900612</v>
      </c>
      <c r="P33" s="8">
        <v>2131989</v>
      </c>
      <c r="Q33" s="8">
        <v>1180465</v>
      </c>
      <c r="R33" s="8">
        <v>5213066</v>
      </c>
      <c r="S33" s="8">
        <v>1260901</v>
      </c>
      <c r="T33" s="8">
        <v>1358621</v>
      </c>
      <c r="U33" s="8">
        <v>965223</v>
      </c>
      <c r="V33" s="8">
        <v>3584745</v>
      </c>
      <c r="W33" s="8">
        <v>19852169</v>
      </c>
      <c r="X33" s="8">
        <v>23016999</v>
      </c>
      <c r="Y33" s="8">
        <v>-3164830</v>
      </c>
      <c r="Z33" s="2">
        <v>-13.75</v>
      </c>
      <c r="AA33" s="6">
        <v>23016999</v>
      </c>
    </row>
    <row r="34" spans="1:27" ht="12.75">
      <c r="A34" s="23" t="s">
        <v>57</v>
      </c>
      <c r="B34" s="29"/>
      <c r="C34" s="6">
        <v>720676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178655409</v>
      </c>
      <c r="D35" s="33">
        <f>SUM(D24:D34)</f>
        <v>0</v>
      </c>
      <c r="E35" s="34">
        <f t="shared" si="1"/>
        <v>145245834</v>
      </c>
      <c r="F35" s="35">
        <f t="shared" si="1"/>
        <v>166906251</v>
      </c>
      <c r="G35" s="35">
        <f t="shared" si="1"/>
        <v>9329466</v>
      </c>
      <c r="H35" s="35">
        <f t="shared" si="1"/>
        <v>10533641</v>
      </c>
      <c r="I35" s="35">
        <f t="shared" si="1"/>
        <v>10593642</v>
      </c>
      <c r="J35" s="35">
        <f t="shared" si="1"/>
        <v>30456749</v>
      </c>
      <c r="K35" s="35">
        <f t="shared" si="1"/>
        <v>13346091</v>
      </c>
      <c r="L35" s="35">
        <f t="shared" si="1"/>
        <v>10992622</v>
      </c>
      <c r="M35" s="35">
        <f t="shared" si="1"/>
        <v>12553795</v>
      </c>
      <c r="N35" s="35">
        <f t="shared" si="1"/>
        <v>36892508</v>
      </c>
      <c r="O35" s="35">
        <f t="shared" si="1"/>
        <v>10003536</v>
      </c>
      <c r="P35" s="35">
        <f t="shared" si="1"/>
        <v>10255885</v>
      </c>
      <c r="Q35" s="35">
        <f t="shared" si="1"/>
        <v>4309949</v>
      </c>
      <c r="R35" s="35">
        <f t="shared" si="1"/>
        <v>24569370</v>
      </c>
      <c r="S35" s="35">
        <f t="shared" si="1"/>
        <v>26714000</v>
      </c>
      <c r="T35" s="35">
        <f t="shared" si="1"/>
        <v>11129852</v>
      </c>
      <c r="U35" s="35">
        <f t="shared" si="1"/>
        <v>9740625</v>
      </c>
      <c r="V35" s="35">
        <f t="shared" si="1"/>
        <v>47584477</v>
      </c>
      <c r="W35" s="35">
        <f t="shared" si="1"/>
        <v>139503104</v>
      </c>
      <c r="X35" s="35">
        <f t="shared" si="1"/>
        <v>166906251</v>
      </c>
      <c r="Y35" s="35">
        <f t="shared" si="1"/>
        <v>-27403147</v>
      </c>
      <c r="Z35" s="36">
        <f>+IF(X35&lt;&gt;0,+(Y35/X35)*100,0)</f>
        <v>-16.418286814194875</v>
      </c>
      <c r="AA35" s="33">
        <f>SUM(AA24:AA34)</f>
        <v>166906251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-39408290</v>
      </c>
      <c r="D37" s="46">
        <f>+D21-D35</f>
        <v>0</v>
      </c>
      <c r="E37" s="47">
        <f t="shared" si="2"/>
        <v>894158</v>
      </c>
      <c r="F37" s="48">
        <f t="shared" si="2"/>
        <v>-18060875</v>
      </c>
      <c r="G37" s="48">
        <f t="shared" si="2"/>
        <v>46887216</v>
      </c>
      <c r="H37" s="48">
        <f t="shared" si="2"/>
        <v>-8184524</v>
      </c>
      <c r="I37" s="48">
        <f t="shared" si="2"/>
        <v>-8457728</v>
      </c>
      <c r="J37" s="48">
        <f t="shared" si="2"/>
        <v>30244964</v>
      </c>
      <c r="K37" s="48">
        <f t="shared" si="2"/>
        <v>-963742</v>
      </c>
      <c r="L37" s="48">
        <f t="shared" si="2"/>
        <v>-7826619</v>
      </c>
      <c r="M37" s="48">
        <f t="shared" si="2"/>
        <v>24753728</v>
      </c>
      <c r="N37" s="48">
        <f t="shared" si="2"/>
        <v>15963367</v>
      </c>
      <c r="O37" s="48">
        <f t="shared" si="2"/>
        <v>-7901050</v>
      </c>
      <c r="P37" s="48">
        <f t="shared" si="2"/>
        <v>-7792864</v>
      </c>
      <c r="Q37" s="48">
        <f t="shared" si="2"/>
        <v>-3648724</v>
      </c>
      <c r="R37" s="48">
        <f t="shared" si="2"/>
        <v>-19342638</v>
      </c>
      <c r="S37" s="48">
        <f t="shared" si="2"/>
        <v>-25215952</v>
      </c>
      <c r="T37" s="48">
        <f t="shared" si="2"/>
        <v>-8199058</v>
      </c>
      <c r="U37" s="48">
        <f t="shared" si="2"/>
        <v>-7876300</v>
      </c>
      <c r="V37" s="48">
        <f t="shared" si="2"/>
        <v>-41291310</v>
      </c>
      <c r="W37" s="48">
        <f t="shared" si="2"/>
        <v>-14425617</v>
      </c>
      <c r="X37" s="48">
        <f>IF(F21=F35,0,X21-X35)</f>
        <v>-18060875</v>
      </c>
      <c r="Y37" s="48">
        <f t="shared" si="2"/>
        <v>3635258</v>
      </c>
      <c r="Z37" s="49">
        <f>+IF(X37&lt;&gt;0,+(Y37/X37)*100,0)</f>
        <v>-20.127806653885816</v>
      </c>
      <c r="AA37" s="46">
        <f>+AA21-AA35</f>
        <v>-18060875</v>
      </c>
    </row>
    <row r="38" spans="1:27" ht="22.5" customHeight="1">
      <c r="A38" s="50" t="s">
        <v>60</v>
      </c>
      <c r="B38" s="29"/>
      <c r="C38" s="6">
        <v>20269239</v>
      </c>
      <c r="D38" s="6"/>
      <c r="E38" s="7">
        <v>21357000</v>
      </c>
      <c r="F38" s="8">
        <v>24607000</v>
      </c>
      <c r="G38" s="8">
        <v>583881</v>
      </c>
      <c r="H38" s="8">
        <v>660980</v>
      </c>
      <c r="I38" s="8">
        <v>2238731</v>
      </c>
      <c r="J38" s="8">
        <v>3483592</v>
      </c>
      <c r="K38" s="8">
        <v>2116735</v>
      </c>
      <c r="L38" s="8">
        <v>2376809</v>
      </c>
      <c r="M38" s="8"/>
      <c r="N38" s="8">
        <v>4493544</v>
      </c>
      <c r="O38" s="8">
        <v>561036</v>
      </c>
      <c r="P38" s="8">
        <v>1639719</v>
      </c>
      <c r="Q38" s="8">
        <v>2915573</v>
      </c>
      <c r="R38" s="8">
        <v>5116328</v>
      </c>
      <c r="S38" s="8">
        <v>543557</v>
      </c>
      <c r="T38" s="8">
        <v>-25635</v>
      </c>
      <c r="U38" s="8">
        <v>6965630</v>
      </c>
      <c r="V38" s="8">
        <v>7483552</v>
      </c>
      <c r="W38" s="8">
        <v>20577016</v>
      </c>
      <c r="X38" s="8">
        <v>24607000</v>
      </c>
      <c r="Y38" s="8">
        <v>-4029984</v>
      </c>
      <c r="Z38" s="2">
        <v>-16.38</v>
      </c>
      <c r="AA38" s="6">
        <v>24607000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171909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>
        <v>454808</v>
      </c>
      <c r="V40" s="52">
        <v>454808</v>
      </c>
      <c r="W40" s="52">
        <v>454808</v>
      </c>
      <c r="X40" s="8"/>
      <c r="Y40" s="52">
        <v>454808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-18967142</v>
      </c>
      <c r="D41" s="56">
        <f>SUM(D37:D40)</f>
        <v>0</v>
      </c>
      <c r="E41" s="57">
        <f t="shared" si="3"/>
        <v>22251158</v>
      </c>
      <c r="F41" s="58">
        <f t="shared" si="3"/>
        <v>6546125</v>
      </c>
      <c r="G41" s="58">
        <f t="shared" si="3"/>
        <v>47471097</v>
      </c>
      <c r="H41" s="58">
        <f t="shared" si="3"/>
        <v>-7523544</v>
      </c>
      <c r="I41" s="58">
        <f t="shared" si="3"/>
        <v>-6218997</v>
      </c>
      <c r="J41" s="58">
        <f t="shared" si="3"/>
        <v>33728556</v>
      </c>
      <c r="K41" s="58">
        <f t="shared" si="3"/>
        <v>1152993</v>
      </c>
      <c r="L41" s="58">
        <f t="shared" si="3"/>
        <v>-5449810</v>
      </c>
      <c r="M41" s="58">
        <f t="shared" si="3"/>
        <v>24753728</v>
      </c>
      <c r="N41" s="58">
        <f t="shared" si="3"/>
        <v>20456911</v>
      </c>
      <c r="O41" s="58">
        <f t="shared" si="3"/>
        <v>-7340014</v>
      </c>
      <c r="P41" s="58">
        <f t="shared" si="3"/>
        <v>-6153145</v>
      </c>
      <c r="Q41" s="58">
        <f t="shared" si="3"/>
        <v>-733151</v>
      </c>
      <c r="R41" s="58">
        <f t="shared" si="3"/>
        <v>-14226310</v>
      </c>
      <c r="S41" s="58">
        <f t="shared" si="3"/>
        <v>-24672395</v>
      </c>
      <c r="T41" s="58">
        <f t="shared" si="3"/>
        <v>-8224693</v>
      </c>
      <c r="U41" s="58">
        <f t="shared" si="3"/>
        <v>-455862</v>
      </c>
      <c r="V41" s="58">
        <f t="shared" si="3"/>
        <v>-33352950</v>
      </c>
      <c r="W41" s="58">
        <f t="shared" si="3"/>
        <v>6606207</v>
      </c>
      <c r="X41" s="58">
        <f t="shared" si="3"/>
        <v>6546125</v>
      </c>
      <c r="Y41" s="58">
        <f t="shared" si="3"/>
        <v>60082</v>
      </c>
      <c r="Z41" s="59">
        <f>+IF(X41&lt;&gt;0,+(Y41/X41)*100,0)</f>
        <v>0.9178254310756364</v>
      </c>
      <c r="AA41" s="56">
        <f>SUM(AA37:AA40)</f>
        <v>6546125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-18967142</v>
      </c>
      <c r="D43" s="64">
        <f>+D41-D42</f>
        <v>0</v>
      </c>
      <c r="E43" s="65">
        <f t="shared" si="4"/>
        <v>22251158</v>
      </c>
      <c r="F43" s="66">
        <f t="shared" si="4"/>
        <v>6546125</v>
      </c>
      <c r="G43" s="66">
        <f t="shared" si="4"/>
        <v>47471097</v>
      </c>
      <c r="H43" s="66">
        <f t="shared" si="4"/>
        <v>-7523544</v>
      </c>
      <c r="I43" s="66">
        <f t="shared" si="4"/>
        <v>-6218997</v>
      </c>
      <c r="J43" s="66">
        <f t="shared" si="4"/>
        <v>33728556</v>
      </c>
      <c r="K43" s="66">
        <f t="shared" si="4"/>
        <v>1152993</v>
      </c>
      <c r="L43" s="66">
        <f t="shared" si="4"/>
        <v>-5449810</v>
      </c>
      <c r="M43" s="66">
        <f t="shared" si="4"/>
        <v>24753728</v>
      </c>
      <c r="N43" s="66">
        <f t="shared" si="4"/>
        <v>20456911</v>
      </c>
      <c r="O43" s="66">
        <f t="shared" si="4"/>
        <v>-7340014</v>
      </c>
      <c r="P43" s="66">
        <f t="shared" si="4"/>
        <v>-6153145</v>
      </c>
      <c r="Q43" s="66">
        <f t="shared" si="4"/>
        <v>-733151</v>
      </c>
      <c r="R43" s="66">
        <f t="shared" si="4"/>
        <v>-14226310</v>
      </c>
      <c r="S43" s="66">
        <f t="shared" si="4"/>
        <v>-24672395</v>
      </c>
      <c r="T43" s="66">
        <f t="shared" si="4"/>
        <v>-8224693</v>
      </c>
      <c r="U43" s="66">
        <f t="shared" si="4"/>
        <v>-455862</v>
      </c>
      <c r="V43" s="66">
        <f t="shared" si="4"/>
        <v>-33352950</v>
      </c>
      <c r="W43" s="66">
        <f t="shared" si="4"/>
        <v>6606207</v>
      </c>
      <c r="X43" s="66">
        <f t="shared" si="4"/>
        <v>6546125</v>
      </c>
      <c r="Y43" s="66">
        <f t="shared" si="4"/>
        <v>60082</v>
      </c>
      <c r="Z43" s="67">
        <f>+IF(X43&lt;&gt;0,+(Y43/X43)*100,0)</f>
        <v>0.9178254310756364</v>
      </c>
      <c r="AA43" s="64">
        <f>+AA41-AA42</f>
        <v>6546125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-18967142</v>
      </c>
      <c r="D45" s="56">
        <f>SUM(D43:D44)</f>
        <v>0</v>
      </c>
      <c r="E45" s="57">
        <f t="shared" si="5"/>
        <v>22251158</v>
      </c>
      <c r="F45" s="58">
        <f t="shared" si="5"/>
        <v>6546125</v>
      </c>
      <c r="G45" s="58">
        <f t="shared" si="5"/>
        <v>47471097</v>
      </c>
      <c r="H45" s="58">
        <f t="shared" si="5"/>
        <v>-7523544</v>
      </c>
      <c r="I45" s="58">
        <f t="shared" si="5"/>
        <v>-6218997</v>
      </c>
      <c r="J45" s="58">
        <f t="shared" si="5"/>
        <v>33728556</v>
      </c>
      <c r="K45" s="58">
        <f t="shared" si="5"/>
        <v>1152993</v>
      </c>
      <c r="L45" s="58">
        <f t="shared" si="5"/>
        <v>-5449810</v>
      </c>
      <c r="M45" s="58">
        <f t="shared" si="5"/>
        <v>24753728</v>
      </c>
      <c r="N45" s="58">
        <f t="shared" si="5"/>
        <v>20456911</v>
      </c>
      <c r="O45" s="58">
        <f t="shared" si="5"/>
        <v>-7340014</v>
      </c>
      <c r="P45" s="58">
        <f t="shared" si="5"/>
        <v>-6153145</v>
      </c>
      <c r="Q45" s="58">
        <f t="shared" si="5"/>
        <v>-733151</v>
      </c>
      <c r="R45" s="58">
        <f t="shared" si="5"/>
        <v>-14226310</v>
      </c>
      <c r="S45" s="58">
        <f t="shared" si="5"/>
        <v>-24672395</v>
      </c>
      <c r="T45" s="58">
        <f t="shared" si="5"/>
        <v>-8224693</v>
      </c>
      <c r="U45" s="58">
        <f t="shared" si="5"/>
        <v>-455862</v>
      </c>
      <c r="V45" s="58">
        <f t="shared" si="5"/>
        <v>-33352950</v>
      </c>
      <c r="W45" s="58">
        <f t="shared" si="5"/>
        <v>6606207</v>
      </c>
      <c r="X45" s="58">
        <f t="shared" si="5"/>
        <v>6546125</v>
      </c>
      <c r="Y45" s="58">
        <f t="shared" si="5"/>
        <v>60082</v>
      </c>
      <c r="Z45" s="59">
        <f>+IF(X45&lt;&gt;0,+(Y45/X45)*100,0)</f>
        <v>0.9178254310756364</v>
      </c>
      <c r="AA45" s="56">
        <f>SUM(AA43:AA44)</f>
        <v>6546125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-18967142</v>
      </c>
      <c r="D47" s="71">
        <f>SUM(D45:D46)</f>
        <v>0</v>
      </c>
      <c r="E47" s="72">
        <f t="shared" si="6"/>
        <v>22251158</v>
      </c>
      <c r="F47" s="73">
        <f t="shared" si="6"/>
        <v>6546125</v>
      </c>
      <c r="G47" s="73">
        <f t="shared" si="6"/>
        <v>47471097</v>
      </c>
      <c r="H47" s="74">
        <f t="shared" si="6"/>
        <v>-7523544</v>
      </c>
      <c r="I47" s="74">
        <f t="shared" si="6"/>
        <v>-6218997</v>
      </c>
      <c r="J47" s="74">
        <f t="shared" si="6"/>
        <v>33728556</v>
      </c>
      <c r="K47" s="74">
        <f t="shared" si="6"/>
        <v>1152993</v>
      </c>
      <c r="L47" s="74">
        <f t="shared" si="6"/>
        <v>-5449810</v>
      </c>
      <c r="M47" s="73">
        <f t="shared" si="6"/>
        <v>24753728</v>
      </c>
      <c r="N47" s="73">
        <f t="shared" si="6"/>
        <v>20456911</v>
      </c>
      <c r="O47" s="74">
        <f t="shared" si="6"/>
        <v>-7340014</v>
      </c>
      <c r="P47" s="74">
        <f t="shared" si="6"/>
        <v>-6153145</v>
      </c>
      <c r="Q47" s="74">
        <f t="shared" si="6"/>
        <v>-733151</v>
      </c>
      <c r="R47" s="74">
        <f t="shared" si="6"/>
        <v>-14226310</v>
      </c>
      <c r="S47" s="74">
        <f t="shared" si="6"/>
        <v>-24672395</v>
      </c>
      <c r="T47" s="73">
        <f t="shared" si="6"/>
        <v>-8224693</v>
      </c>
      <c r="U47" s="73">
        <f t="shared" si="6"/>
        <v>-455862</v>
      </c>
      <c r="V47" s="74">
        <f t="shared" si="6"/>
        <v>-33352950</v>
      </c>
      <c r="W47" s="74">
        <f t="shared" si="6"/>
        <v>6606207</v>
      </c>
      <c r="X47" s="74">
        <f t="shared" si="6"/>
        <v>6546125</v>
      </c>
      <c r="Y47" s="74">
        <f t="shared" si="6"/>
        <v>60082</v>
      </c>
      <c r="Z47" s="75">
        <f>+IF(X47&lt;&gt;0,+(Y47/X47)*100,0)</f>
        <v>0.9178254310756364</v>
      </c>
      <c r="AA47" s="76">
        <f>SUM(AA45:AA46)</f>
        <v>6546125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>
        <v>6495687</v>
      </c>
      <c r="D6" s="6"/>
      <c r="E6" s="7">
        <v>9212000</v>
      </c>
      <c r="F6" s="8">
        <v>8100000</v>
      </c>
      <c r="G6" s="8">
        <v>178458</v>
      </c>
      <c r="H6" s="8">
        <v>384854</v>
      </c>
      <c r="I6" s="8">
        <v>755327</v>
      </c>
      <c r="J6" s="8">
        <v>1318639</v>
      </c>
      <c r="K6" s="8">
        <v>394709</v>
      </c>
      <c r="L6" s="8">
        <v>308421</v>
      </c>
      <c r="M6" s="8">
        <v>392201</v>
      </c>
      <c r="N6" s="8">
        <v>1095331</v>
      </c>
      <c r="O6" s="8">
        <v>364541</v>
      </c>
      <c r="P6" s="8">
        <v>362700</v>
      </c>
      <c r="Q6" s="8">
        <v>249251</v>
      </c>
      <c r="R6" s="8">
        <v>976492</v>
      </c>
      <c r="S6" s="8">
        <v>179354</v>
      </c>
      <c r="T6" s="8">
        <v>198606</v>
      </c>
      <c r="U6" s="8">
        <v>367143</v>
      </c>
      <c r="V6" s="8">
        <v>745103</v>
      </c>
      <c r="W6" s="8">
        <v>4135565</v>
      </c>
      <c r="X6" s="8">
        <v>8100000</v>
      </c>
      <c r="Y6" s="8">
        <v>-3964435</v>
      </c>
      <c r="Z6" s="2">
        <v>-48.94</v>
      </c>
      <c r="AA6" s="6">
        <v>8100000</v>
      </c>
    </row>
    <row r="7" spans="1:27" ht="12.75">
      <c r="A7" s="25" t="s">
        <v>33</v>
      </c>
      <c r="B7" s="24"/>
      <c r="C7" s="6">
        <v>27681723</v>
      </c>
      <c r="D7" s="6"/>
      <c r="E7" s="7">
        <v>39600000</v>
      </c>
      <c r="F7" s="8">
        <v>48000000</v>
      </c>
      <c r="G7" s="8">
        <v>2556165</v>
      </c>
      <c r="H7" s="8">
        <v>4158313</v>
      </c>
      <c r="I7" s="8">
        <v>4679993</v>
      </c>
      <c r="J7" s="8">
        <v>11394471</v>
      </c>
      <c r="K7" s="8">
        <v>2745614</v>
      </c>
      <c r="L7" s="8">
        <v>3911876</v>
      </c>
      <c r="M7" s="8">
        <v>2780321</v>
      </c>
      <c r="N7" s="8">
        <v>9437811</v>
      </c>
      <c r="O7" s="8">
        <v>3775169</v>
      </c>
      <c r="P7" s="8">
        <v>2884704</v>
      </c>
      <c r="Q7" s="8">
        <v>2652313</v>
      </c>
      <c r="R7" s="8">
        <v>9312186</v>
      </c>
      <c r="S7" s="8">
        <v>355127</v>
      </c>
      <c r="T7" s="8">
        <v>360230</v>
      </c>
      <c r="U7" s="8">
        <v>2968689</v>
      </c>
      <c r="V7" s="8">
        <v>3684046</v>
      </c>
      <c r="W7" s="8">
        <v>33828514</v>
      </c>
      <c r="X7" s="8">
        <v>48000000</v>
      </c>
      <c r="Y7" s="8">
        <v>-14171486</v>
      </c>
      <c r="Z7" s="2">
        <v>-29.52</v>
      </c>
      <c r="AA7" s="6">
        <v>48000000</v>
      </c>
    </row>
    <row r="8" spans="1:27" ht="12.75">
      <c r="A8" s="25" t="s">
        <v>34</v>
      </c>
      <c r="B8" s="24"/>
      <c r="C8" s="6">
        <v>517437</v>
      </c>
      <c r="D8" s="6"/>
      <c r="E8" s="7">
        <v>640000</v>
      </c>
      <c r="F8" s="8">
        <v>640000</v>
      </c>
      <c r="G8" s="8">
        <v>38992</v>
      </c>
      <c r="H8" s="8">
        <v>69462</v>
      </c>
      <c r="I8" s="8">
        <v>40510</v>
      </c>
      <c r="J8" s="8">
        <v>148964</v>
      </c>
      <c r="K8" s="8">
        <v>28158</v>
      </c>
      <c r="L8" s="8">
        <v>43418</v>
      </c>
      <c r="M8" s="8">
        <v>32271</v>
      </c>
      <c r="N8" s="8">
        <v>103847</v>
      </c>
      <c r="O8" s="8">
        <v>84494</v>
      </c>
      <c r="P8" s="8">
        <v>42073</v>
      </c>
      <c r="Q8" s="8">
        <v>63246</v>
      </c>
      <c r="R8" s="8">
        <v>189813</v>
      </c>
      <c r="S8" s="8"/>
      <c r="T8" s="8"/>
      <c r="U8" s="8">
        <v>35217</v>
      </c>
      <c r="V8" s="8">
        <v>35217</v>
      </c>
      <c r="W8" s="8">
        <v>477841</v>
      </c>
      <c r="X8" s="8">
        <v>640000</v>
      </c>
      <c r="Y8" s="8">
        <v>-162159</v>
      </c>
      <c r="Z8" s="2">
        <v>-25.34</v>
      </c>
      <c r="AA8" s="6">
        <v>640000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98102</v>
      </c>
      <c r="D11" s="6"/>
      <c r="E11" s="7">
        <v>100000</v>
      </c>
      <c r="F11" s="8">
        <v>175000</v>
      </c>
      <c r="G11" s="8">
        <v>9319</v>
      </c>
      <c r="H11" s="8">
        <v>12119</v>
      </c>
      <c r="I11" s="8">
        <v>15479</v>
      </c>
      <c r="J11" s="8">
        <v>36917</v>
      </c>
      <c r="K11" s="8">
        <v>15479</v>
      </c>
      <c r="L11" s="8">
        <v>22732</v>
      </c>
      <c r="M11" s="8">
        <v>8967</v>
      </c>
      <c r="N11" s="8">
        <v>47178</v>
      </c>
      <c r="O11" s="8">
        <v>15687</v>
      </c>
      <c r="P11" s="8">
        <v>12327</v>
      </c>
      <c r="Q11" s="8">
        <v>8276</v>
      </c>
      <c r="R11" s="8">
        <v>36290</v>
      </c>
      <c r="S11" s="8">
        <v>16090</v>
      </c>
      <c r="T11" s="8">
        <v>16291</v>
      </c>
      <c r="U11" s="8">
        <v>12556</v>
      </c>
      <c r="V11" s="8">
        <v>44937</v>
      </c>
      <c r="W11" s="8">
        <v>165322</v>
      </c>
      <c r="X11" s="8">
        <v>175000</v>
      </c>
      <c r="Y11" s="8">
        <v>-9678</v>
      </c>
      <c r="Z11" s="2">
        <v>-5.53</v>
      </c>
      <c r="AA11" s="6">
        <v>175000</v>
      </c>
    </row>
    <row r="12" spans="1:27" ht="12.75">
      <c r="A12" s="25" t="s">
        <v>37</v>
      </c>
      <c r="B12" s="29"/>
      <c r="C12" s="6">
        <v>6393737</v>
      </c>
      <c r="D12" s="6"/>
      <c r="E12" s="7">
        <v>6000000</v>
      </c>
      <c r="F12" s="8">
        <v>6000000</v>
      </c>
      <c r="G12" s="8">
        <v>204565</v>
      </c>
      <c r="H12" s="8">
        <v>640775</v>
      </c>
      <c r="I12" s="8">
        <v>663998</v>
      </c>
      <c r="J12" s="8">
        <v>1509338</v>
      </c>
      <c r="K12" s="8">
        <v>442834</v>
      </c>
      <c r="L12" s="8">
        <v>242363</v>
      </c>
      <c r="M12" s="8">
        <v>66589</v>
      </c>
      <c r="N12" s="8">
        <v>751786</v>
      </c>
      <c r="O12" s="8">
        <v>677942</v>
      </c>
      <c r="P12" s="8">
        <v>563695</v>
      </c>
      <c r="Q12" s="8">
        <v>381551</v>
      </c>
      <c r="R12" s="8">
        <v>1623188</v>
      </c>
      <c r="S12" s="8">
        <v>335509</v>
      </c>
      <c r="T12" s="8">
        <v>354378</v>
      </c>
      <c r="U12" s="8">
        <v>208224</v>
      </c>
      <c r="V12" s="8">
        <v>898111</v>
      </c>
      <c r="W12" s="8">
        <v>4782423</v>
      </c>
      <c r="X12" s="8">
        <v>6000000</v>
      </c>
      <c r="Y12" s="8">
        <v>-1217577</v>
      </c>
      <c r="Z12" s="2">
        <v>-20.29</v>
      </c>
      <c r="AA12" s="6">
        <v>6000000</v>
      </c>
    </row>
    <row r="13" spans="1:27" ht="12.75">
      <c r="A13" s="23" t="s">
        <v>38</v>
      </c>
      <c r="B13" s="29"/>
      <c r="C13" s="6"/>
      <c r="D13" s="6"/>
      <c r="E13" s="7">
        <v>8211400</v>
      </c>
      <c r="F13" s="8">
        <v>8211400</v>
      </c>
      <c r="G13" s="8"/>
      <c r="H13" s="8"/>
      <c r="I13" s="8"/>
      <c r="J13" s="8"/>
      <c r="K13" s="8">
        <v>905872</v>
      </c>
      <c r="L13" s="8"/>
      <c r="M13" s="8"/>
      <c r="N13" s="8">
        <v>905872</v>
      </c>
      <c r="O13" s="8">
        <v>923336</v>
      </c>
      <c r="P13" s="8">
        <v>952683</v>
      </c>
      <c r="Q13" s="8">
        <v>-1269</v>
      </c>
      <c r="R13" s="8">
        <v>1874750</v>
      </c>
      <c r="S13" s="8"/>
      <c r="T13" s="8"/>
      <c r="U13" s="8"/>
      <c r="V13" s="8"/>
      <c r="W13" s="8">
        <v>2780622</v>
      </c>
      <c r="X13" s="8">
        <v>8211400</v>
      </c>
      <c r="Y13" s="8">
        <v>-5430778</v>
      </c>
      <c r="Z13" s="2">
        <v>-66.14</v>
      </c>
      <c r="AA13" s="6">
        <v>8211400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500000</v>
      </c>
      <c r="F15" s="8"/>
      <c r="G15" s="8"/>
      <c r="H15" s="8"/>
      <c r="I15" s="8"/>
      <c r="J15" s="8"/>
      <c r="K15" s="8">
        <v>20000</v>
      </c>
      <c r="L15" s="8"/>
      <c r="M15" s="8"/>
      <c r="N15" s="8">
        <v>20000</v>
      </c>
      <c r="O15" s="8"/>
      <c r="P15" s="8"/>
      <c r="Q15" s="8"/>
      <c r="R15" s="8"/>
      <c r="S15" s="8"/>
      <c r="T15" s="8"/>
      <c r="U15" s="8"/>
      <c r="V15" s="8"/>
      <c r="W15" s="8">
        <v>20000</v>
      </c>
      <c r="X15" s="8"/>
      <c r="Y15" s="8">
        <v>20000</v>
      </c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393622185</v>
      </c>
      <c r="D18" s="6"/>
      <c r="E18" s="7">
        <v>384466950</v>
      </c>
      <c r="F18" s="8">
        <v>434580950</v>
      </c>
      <c r="G18" s="8">
        <v>172424400</v>
      </c>
      <c r="H18" s="8">
        <v>691303</v>
      </c>
      <c r="I18" s="8">
        <v>1703754</v>
      </c>
      <c r="J18" s="8">
        <v>174819457</v>
      </c>
      <c r="K18" s="8">
        <v>2059691</v>
      </c>
      <c r="L18" s="8">
        <v>1241496</v>
      </c>
      <c r="M18" s="8">
        <v>139093973</v>
      </c>
      <c r="N18" s="8">
        <v>142395160</v>
      </c>
      <c r="O18" s="8">
        <v>1388784</v>
      </c>
      <c r="P18" s="8">
        <v>1499416</v>
      </c>
      <c r="Q18" s="8">
        <v>105200225</v>
      </c>
      <c r="R18" s="8">
        <v>108088425</v>
      </c>
      <c r="S18" s="8">
        <v>1399399</v>
      </c>
      <c r="T18" s="8">
        <v>624114</v>
      </c>
      <c r="U18" s="8">
        <v>1207175</v>
      </c>
      <c r="V18" s="8">
        <v>3230688</v>
      </c>
      <c r="W18" s="8">
        <v>428533730</v>
      </c>
      <c r="X18" s="8">
        <v>434580950</v>
      </c>
      <c r="Y18" s="8">
        <v>-6047220</v>
      </c>
      <c r="Z18" s="2">
        <v>-1.39</v>
      </c>
      <c r="AA18" s="6">
        <v>434580950</v>
      </c>
    </row>
    <row r="19" spans="1:27" ht="12.75">
      <c r="A19" s="23" t="s">
        <v>44</v>
      </c>
      <c r="B19" s="29"/>
      <c r="C19" s="6">
        <v>168049</v>
      </c>
      <c r="D19" s="6"/>
      <c r="E19" s="7">
        <v>50563000</v>
      </c>
      <c r="F19" s="26">
        <v>1585000</v>
      </c>
      <c r="G19" s="26"/>
      <c r="H19" s="26">
        <v>7522</v>
      </c>
      <c r="I19" s="26"/>
      <c r="J19" s="26">
        <v>7522</v>
      </c>
      <c r="K19" s="26">
        <v>15068</v>
      </c>
      <c r="L19" s="26"/>
      <c r="M19" s="26"/>
      <c r="N19" s="26">
        <v>15068</v>
      </c>
      <c r="O19" s="26">
        <v>23476</v>
      </c>
      <c r="P19" s="26">
        <v>27000000</v>
      </c>
      <c r="Q19" s="26"/>
      <c r="R19" s="26">
        <v>27023476</v>
      </c>
      <c r="S19" s="26"/>
      <c r="T19" s="26"/>
      <c r="U19" s="26">
        <v>30321</v>
      </c>
      <c r="V19" s="26">
        <v>30321</v>
      </c>
      <c r="W19" s="26">
        <v>27076387</v>
      </c>
      <c r="X19" s="26">
        <v>1585000</v>
      </c>
      <c r="Y19" s="26">
        <v>25491387</v>
      </c>
      <c r="Z19" s="27">
        <v>1608.29</v>
      </c>
      <c r="AA19" s="28">
        <v>1585000</v>
      </c>
    </row>
    <row r="20" spans="1:27" ht="12.75">
      <c r="A20" s="23" t="s">
        <v>45</v>
      </c>
      <c r="B20" s="29"/>
      <c r="C20" s="6">
        <v>-9496541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425480379</v>
      </c>
      <c r="D21" s="33">
        <f t="shared" si="0"/>
        <v>0</v>
      </c>
      <c r="E21" s="34">
        <f t="shared" si="0"/>
        <v>499293350</v>
      </c>
      <c r="F21" s="35">
        <f t="shared" si="0"/>
        <v>507292350</v>
      </c>
      <c r="G21" s="35">
        <f t="shared" si="0"/>
        <v>175411899</v>
      </c>
      <c r="H21" s="35">
        <f t="shared" si="0"/>
        <v>5964348</v>
      </c>
      <c r="I21" s="35">
        <f t="shared" si="0"/>
        <v>7859061</v>
      </c>
      <c r="J21" s="35">
        <f t="shared" si="0"/>
        <v>189235308</v>
      </c>
      <c r="K21" s="35">
        <f t="shared" si="0"/>
        <v>6627425</v>
      </c>
      <c r="L21" s="35">
        <f t="shared" si="0"/>
        <v>5770306</v>
      </c>
      <c r="M21" s="35">
        <f t="shared" si="0"/>
        <v>142374322</v>
      </c>
      <c r="N21" s="35">
        <f t="shared" si="0"/>
        <v>154772053</v>
      </c>
      <c r="O21" s="35">
        <f t="shared" si="0"/>
        <v>7253429</v>
      </c>
      <c r="P21" s="35">
        <f t="shared" si="0"/>
        <v>33317598</v>
      </c>
      <c r="Q21" s="35">
        <f t="shared" si="0"/>
        <v>108553593</v>
      </c>
      <c r="R21" s="35">
        <f t="shared" si="0"/>
        <v>149124620</v>
      </c>
      <c r="S21" s="35">
        <f t="shared" si="0"/>
        <v>2285479</v>
      </c>
      <c r="T21" s="35">
        <f t="shared" si="0"/>
        <v>1553619</v>
      </c>
      <c r="U21" s="35">
        <f t="shared" si="0"/>
        <v>4829325</v>
      </c>
      <c r="V21" s="35">
        <f t="shared" si="0"/>
        <v>8668423</v>
      </c>
      <c r="W21" s="35">
        <f t="shared" si="0"/>
        <v>501800404</v>
      </c>
      <c r="X21" s="35">
        <f t="shared" si="0"/>
        <v>507292350</v>
      </c>
      <c r="Y21" s="35">
        <f t="shared" si="0"/>
        <v>-5491946</v>
      </c>
      <c r="Z21" s="36">
        <f>+IF(X21&lt;&gt;0,+(Y21/X21)*100,0)</f>
        <v>-1.0825998066006712</v>
      </c>
      <c r="AA21" s="33">
        <f>SUM(AA5:AA20)</f>
        <v>507292350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165598020</v>
      </c>
      <c r="D24" s="6"/>
      <c r="E24" s="7">
        <v>173093395</v>
      </c>
      <c r="F24" s="8">
        <v>173881423</v>
      </c>
      <c r="G24" s="8">
        <v>13906355</v>
      </c>
      <c r="H24" s="8">
        <v>13350240</v>
      </c>
      <c r="I24" s="8">
        <v>14630090</v>
      </c>
      <c r="J24" s="8">
        <v>41886685</v>
      </c>
      <c r="K24" s="8">
        <v>14720262</v>
      </c>
      <c r="L24" s="8">
        <v>14187045</v>
      </c>
      <c r="M24" s="8">
        <v>13577282</v>
      </c>
      <c r="N24" s="8">
        <v>42484589</v>
      </c>
      <c r="O24" s="8">
        <v>14952037</v>
      </c>
      <c r="P24" s="8">
        <v>14713004</v>
      </c>
      <c r="Q24" s="8">
        <v>14356370</v>
      </c>
      <c r="R24" s="8">
        <v>44021411</v>
      </c>
      <c r="S24" s="8">
        <v>14574530</v>
      </c>
      <c r="T24" s="8">
        <v>14302611</v>
      </c>
      <c r="U24" s="8">
        <v>17836876</v>
      </c>
      <c r="V24" s="8">
        <v>46714017</v>
      </c>
      <c r="W24" s="8">
        <v>175106702</v>
      </c>
      <c r="X24" s="8">
        <v>173881423</v>
      </c>
      <c r="Y24" s="8">
        <v>1225279</v>
      </c>
      <c r="Z24" s="2">
        <v>0.7</v>
      </c>
      <c r="AA24" s="6">
        <v>173881423</v>
      </c>
    </row>
    <row r="25" spans="1:27" ht="12.75">
      <c r="A25" s="25" t="s">
        <v>49</v>
      </c>
      <c r="B25" s="24"/>
      <c r="C25" s="6">
        <v>8929472</v>
      </c>
      <c r="D25" s="6"/>
      <c r="E25" s="7">
        <v>9856350</v>
      </c>
      <c r="F25" s="8">
        <v>9856393</v>
      </c>
      <c r="G25" s="8">
        <v>819015</v>
      </c>
      <c r="H25" s="8">
        <v>749216</v>
      </c>
      <c r="I25" s="8">
        <v>950345</v>
      </c>
      <c r="J25" s="8">
        <v>2518576</v>
      </c>
      <c r="K25" s="8">
        <v>765466</v>
      </c>
      <c r="L25" s="8">
        <v>799606</v>
      </c>
      <c r="M25" s="8">
        <v>865887</v>
      </c>
      <c r="N25" s="8">
        <v>2430959</v>
      </c>
      <c r="O25" s="8">
        <v>718133</v>
      </c>
      <c r="P25" s="8">
        <v>844428</v>
      </c>
      <c r="Q25" s="8">
        <v>815459</v>
      </c>
      <c r="R25" s="8">
        <v>2378020</v>
      </c>
      <c r="S25" s="8">
        <v>591007</v>
      </c>
      <c r="T25" s="8">
        <v>620709</v>
      </c>
      <c r="U25" s="8">
        <v>770204</v>
      </c>
      <c r="V25" s="8">
        <v>1981920</v>
      </c>
      <c r="W25" s="8">
        <v>9309475</v>
      </c>
      <c r="X25" s="8">
        <v>9856393</v>
      </c>
      <c r="Y25" s="8">
        <v>-546918</v>
      </c>
      <c r="Z25" s="2">
        <v>-5.55</v>
      </c>
      <c r="AA25" s="6">
        <v>9856393</v>
      </c>
    </row>
    <row r="26" spans="1:27" ht="12.75">
      <c r="A26" s="25" t="s">
        <v>50</v>
      </c>
      <c r="B26" s="24"/>
      <c r="C26" s="6">
        <v>7243044</v>
      </c>
      <c r="D26" s="6"/>
      <c r="E26" s="7">
        <v>20283400</v>
      </c>
      <c r="F26" s="8">
        <v>5535400</v>
      </c>
      <c r="G26" s="8"/>
      <c r="H26" s="8"/>
      <c r="I26" s="8"/>
      <c r="J26" s="8"/>
      <c r="K26" s="8">
        <v>2858417</v>
      </c>
      <c r="L26" s="8"/>
      <c r="M26" s="8"/>
      <c r="N26" s="8">
        <v>2858417</v>
      </c>
      <c r="O26" s="8"/>
      <c r="P26" s="8"/>
      <c r="Q26" s="8"/>
      <c r="R26" s="8"/>
      <c r="S26" s="8"/>
      <c r="T26" s="8"/>
      <c r="U26" s="8"/>
      <c r="V26" s="8"/>
      <c r="W26" s="8">
        <v>2858417</v>
      </c>
      <c r="X26" s="8">
        <v>5535400</v>
      </c>
      <c r="Y26" s="8">
        <v>-2676983</v>
      </c>
      <c r="Z26" s="2">
        <v>-48.36</v>
      </c>
      <c r="AA26" s="6">
        <v>5535400</v>
      </c>
    </row>
    <row r="27" spans="1:27" ht="12.75">
      <c r="A27" s="25" t="s">
        <v>51</v>
      </c>
      <c r="B27" s="24"/>
      <c r="C27" s="6">
        <v>109488252</v>
      </c>
      <c r="D27" s="6"/>
      <c r="E27" s="7">
        <v>41992000</v>
      </c>
      <c r="F27" s="8">
        <v>41992000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41992000</v>
      </c>
      <c r="Y27" s="8">
        <v>-41992000</v>
      </c>
      <c r="Z27" s="2">
        <v>-100</v>
      </c>
      <c r="AA27" s="6">
        <v>41992000</v>
      </c>
    </row>
    <row r="28" spans="1:27" ht="12.75">
      <c r="A28" s="25" t="s">
        <v>52</v>
      </c>
      <c r="B28" s="24"/>
      <c r="C28" s="6">
        <v>2736207</v>
      </c>
      <c r="D28" s="6"/>
      <c r="E28" s="7">
        <v>1451877</v>
      </c>
      <c r="F28" s="8">
        <v>1451877</v>
      </c>
      <c r="G28" s="8">
        <v>188270</v>
      </c>
      <c r="H28" s="8">
        <v>88645</v>
      </c>
      <c r="I28" s="8">
        <v>673326</v>
      </c>
      <c r="J28" s="8">
        <v>950241</v>
      </c>
      <c r="K28" s="8">
        <v>-78376</v>
      </c>
      <c r="L28" s="8">
        <v>38673</v>
      </c>
      <c r="M28" s="8">
        <v>23948</v>
      </c>
      <c r="N28" s="8">
        <v>-15755</v>
      </c>
      <c r="O28" s="8">
        <v>90097</v>
      </c>
      <c r="P28" s="8"/>
      <c r="Q28" s="8">
        <v>1070426</v>
      </c>
      <c r="R28" s="8">
        <v>1160523</v>
      </c>
      <c r="S28" s="8">
        <v>8049</v>
      </c>
      <c r="T28" s="8"/>
      <c r="U28" s="8">
        <v>-95797</v>
      </c>
      <c r="V28" s="8">
        <v>-87748</v>
      </c>
      <c r="W28" s="8">
        <v>2007261</v>
      </c>
      <c r="X28" s="8">
        <v>1451877</v>
      </c>
      <c r="Y28" s="8">
        <v>555384</v>
      </c>
      <c r="Z28" s="2">
        <v>38.25</v>
      </c>
      <c r="AA28" s="6">
        <v>1451877</v>
      </c>
    </row>
    <row r="29" spans="1:27" ht="12.75">
      <c r="A29" s="25" t="s">
        <v>53</v>
      </c>
      <c r="B29" s="24"/>
      <c r="C29" s="6">
        <v>109740145</v>
      </c>
      <c r="D29" s="6"/>
      <c r="E29" s="7">
        <v>129099000</v>
      </c>
      <c r="F29" s="8">
        <v>133743017</v>
      </c>
      <c r="G29" s="8">
        <v>4977575</v>
      </c>
      <c r="H29" s="8">
        <v>5787517</v>
      </c>
      <c r="I29" s="8">
        <v>7779048</v>
      </c>
      <c r="J29" s="8">
        <v>18544140</v>
      </c>
      <c r="K29" s="8">
        <v>5418089</v>
      </c>
      <c r="L29" s="8">
        <v>15991402</v>
      </c>
      <c r="M29" s="8">
        <v>14925931</v>
      </c>
      <c r="N29" s="8">
        <v>36335422</v>
      </c>
      <c r="O29" s="8"/>
      <c r="P29" s="8">
        <v>24104612</v>
      </c>
      <c r="Q29" s="8">
        <v>14903357</v>
      </c>
      <c r="R29" s="8">
        <v>39007969</v>
      </c>
      <c r="S29" s="8"/>
      <c r="T29" s="8">
        <v>15334083</v>
      </c>
      <c r="U29" s="8">
        <v>8652776</v>
      </c>
      <c r="V29" s="8">
        <v>23986859</v>
      </c>
      <c r="W29" s="8">
        <v>117874390</v>
      </c>
      <c r="X29" s="8">
        <v>133743017</v>
      </c>
      <c r="Y29" s="8">
        <v>-15868627</v>
      </c>
      <c r="Z29" s="2">
        <v>-11.87</v>
      </c>
      <c r="AA29" s="6">
        <v>133743017</v>
      </c>
    </row>
    <row r="30" spans="1:27" ht="12.75">
      <c r="A30" s="25" t="s">
        <v>54</v>
      </c>
      <c r="B30" s="24"/>
      <c r="C30" s="6">
        <v>9864130</v>
      </c>
      <c r="D30" s="6"/>
      <c r="E30" s="7">
        <v>7632000</v>
      </c>
      <c r="F30" s="8">
        <v>8656000</v>
      </c>
      <c r="G30" s="8">
        <v>1464731</v>
      </c>
      <c r="H30" s="8">
        <v>417162</v>
      </c>
      <c r="I30" s="8">
        <v>279546</v>
      </c>
      <c r="J30" s="8">
        <v>2161439</v>
      </c>
      <c r="K30" s="8">
        <v>1187969</v>
      </c>
      <c r="L30" s="8">
        <v>922919</v>
      </c>
      <c r="M30" s="8">
        <v>526766</v>
      </c>
      <c r="N30" s="8">
        <v>2637654</v>
      </c>
      <c r="O30" s="8">
        <v>1026866</v>
      </c>
      <c r="P30" s="8">
        <v>1211595</v>
      </c>
      <c r="Q30" s="8">
        <v>469916</v>
      </c>
      <c r="R30" s="8">
        <v>2708377</v>
      </c>
      <c r="S30" s="8">
        <v>1546556</v>
      </c>
      <c r="T30" s="8">
        <v>200000</v>
      </c>
      <c r="U30" s="8">
        <v>1145623</v>
      </c>
      <c r="V30" s="8">
        <v>2892179</v>
      </c>
      <c r="W30" s="8">
        <v>10399649</v>
      </c>
      <c r="X30" s="8">
        <v>8656000</v>
      </c>
      <c r="Y30" s="8">
        <v>1743649</v>
      </c>
      <c r="Z30" s="2">
        <v>20.14</v>
      </c>
      <c r="AA30" s="6">
        <v>8656000</v>
      </c>
    </row>
    <row r="31" spans="1:27" ht="12.75">
      <c r="A31" s="25" t="s">
        <v>55</v>
      </c>
      <c r="B31" s="24"/>
      <c r="C31" s="6">
        <v>138441386</v>
      </c>
      <c r="D31" s="6"/>
      <c r="E31" s="7">
        <v>59724500</v>
      </c>
      <c r="F31" s="8">
        <v>83764667</v>
      </c>
      <c r="G31" s="8">
        <v>1711232</v>
      </c>
      <c r="H31" s="8">
        <v>4011073</v>
      </c>
      <c r="I31" s="8">
        <v>9043717</v>
      </c>
      <c r="J31" s="8">
        <v>14766022</v>
      </c>
      <c r="K31" s="8">
        <v>4645896</v>
      </c>
      <c r="L31" s="8">
        <v>1150606</v>
      </c>
      <c r="M31" s="8">
        <v>17225085</v>
      </c>
      <c r="N31" s="8">
        <v>23021587</v>
      </c>
      <c r="O31" s="8">
        <v>1699481</v>
      </c>
      <c r="P31" s="8">
        <v>3814526</v>
      </c>
      <c r="Q31" s="8">
        <v>6083195</v>
      </c>
      <c r="R31" s="8">
        <v>11597202</v>
      </c>
      <c r="S31" s="8">
        <v>5531175</v>
      </c>
      <c r="T31" s="8">
        <v>6583258</v>
      </c>
      <c r="U31" s="8">
        <v>7755642</v>
      </c>
      <c r="V31" s="8">
        <v>19870075</v>
      </c>
      <c r="W31" s="8">
        <v>69254886</v>
      </c>
      <c r="X31" s="8">
        <v>83764667</v>
      </c>
      <c r="Y31" s="8">
        <v>-14509781</v>
      </c>
      <c r="Z31" s="2">
        <v>-17.32</v>
      </c>
      <c r="AA31" s="6">
        <v>83764667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92232636</v>
      </c>
      <c r="D33" s="6"/>
      <c r="E33" s="7">
        <v>56160871</v>
      </c>
      <c r="F33" s="8">
        <v>47815572</v>
      </c>
      <c r="G33" s="8">
        <v>1097024</v>
      </c>
      <c r="H33" s="8">
        <v>2921004</v>
      </c>
      <c r="I33" s="8">
        <v>2215733</v>
      </c>
      <c r="J33" s="8">
        <v>6233761</v>
      </c>
      <c r="K33" s="8">
        <v>2584613</v>
      </c>
      <c r="L33" s="8">
        <v>3472453</v>
      </c>
      <c r="M33" s="8">
        <v>9633926</v>
      </c>
      <c r="N33" s="8">
        <v>15690992</v>
      </c>
      <c r="O33" s="8">
        <v>2371877</v>
      </c>
      <c r="P33" s="8">
        <v>3391285</v>
      </c>
      <c r="Q33" s="8">
        <v>3731839</v>
      </c>
      <c r="R33" s="8">
        <v>9495001</v>
      </c>
      <c r="S33" s="8">
        <v>1092218</v>
      </c>
      <c r="T33" s="8">
        <v>773462</v>
      </c>
      <c r="U33" s="8">
        <v>2428379</v>
      </c>
      <c r="V33" s="8">
        <v>4294059</v>
      </c>
      <c r="W33" s="8">
        <v>35713813</v>
      </c>
      <c r="X33" s="8">
        <v>47815572</v>
      </c>
      <c r="Y33" s="8">
        <v>-12101759</v>
      </c>
      <c r="Z33" s="2">
        <v>-25.31</v>
      </c>
      <c r="AA33" s="6">
        <v>47815572</v>
      </c>
    </row>
    <row r="34" spans="1:27" ht="12.75">
      <c r="A34" s="23" t="s">
        <v>57</v>
      </c>
      <c r="B34" s="29"/>
      <c r="C34" s="6">
        <v>2262489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646535781</v>
      </c>
      <c r="D35" s="33">
        <f>SUM(D24:D34)</f>
        <v>0</v>
      </c>
      <c r="E35" s="34">
        <f t="shared" si="1"/>
        <v>499293393</v>
      </c>
      <c r="F35" s="35">
        <f t="shared" si="1"/>
        <v>506696349</v>
      </c>
      <c r="G35" s="35">
        <f t="shared" si="1"/>
        <v>24164202</v>
      </c>
      <c r="H35" s="35">
        <f t="shared" si="1"/>
        <v>27324857</v>
      </c>
      <c r="I35" s="35">
        <f t="shared" si="1"/>
        <v>35571805</v>
      </c>
      <c r="J35" s="35">
        <f t="shared" si="1"/>
        <v>87060864</v>
      </c>
      <c r="K35" s="35">
        <f t="shared" si="1"/>
        <v>32102336</v>
      </c>
      <c r="L35" s="35">
        <f t="shared" si="1"/>
        <v>36562704</v>
      </c>
      <c r="M35" s="35">
        <f t="shared" si="1"/>
        <v>56778825</v>
      </c>
      <c r="N35" s="35">
        <f t="shared" si="1"/>
        <v>125443865</v>
      </c>
      <c r="O35" s="35">
        <f t="shared" si="1"/>
        <v>20858491</v>
      </c>
      <c r="P35" s="35">
        <f t="shared" si="1"/>
        <v>48079450</v>
      </c>
      <c r="Q35" s="35">
        <f t="shared" si="1"/>
        <v>41430562</v>
      </c>
      <c r="R35" s="35">
        <f t="shared" si="1"/>
        <v>110368503</v>
      </c>
      <c r="S35" s="35">
        <f t="shared" si="1"/>
        <v>23343535</v>
      </c>
      <c r="T35" s="35">
        <f t="shared" si="1"/>
        <v>37814123</v>
      </c>
      <c r="U35" s="35">
        <f t="shared" si="1"/>
        <v>38493703</v>
      </c>
      <c r="V35" s="35">
        <f t="shared" si="1"/>
        <v>99651361</v>
      </c>
      <c r="W35" s="35">
        <f t="shared" si="1"/>
        <v>422524593</v>
      </c>
      <c r="X35" s="35">
        <f t="shared" si="1"/>
        <v>506696349</v>
      </c>
      <c r="Y35" s="35">
        <f t="shared" si="1"/>
        <v>-84171756</v>
      </c>
      <c r="Z35" s="36">
        <f>+IF(X35&lt;&gt;0,+(Y35/X35)*100,0)</f>
        <v>-16.611873396387942</v>
      </c>
      <c r="AA35" s="33">
        <f>SUM(AA24:AA34)</f>
        <v>506696349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-221055402</v>
      </c>
      <c r="D37" s="46">
        <f>+D21-D35</f>
        <v>0</v>
      </c>
      <c r="E37" s="47">
        <f t="shared" si="2"/>
        <v>-43</v>
      </c>
      <c r="F37" s="48">
        <f t="shared" si="2"/>
        <v>596001</v>
      </c>
      <c r="G37" s="48">
        <f t="shared" si="2"/>
        <v>151247697</v>
      </c>
      <c r="H37" s="48">
        <f t="shared" si="2"/>
        <v>-21360509</v>
      </c>
      <c r="I37" s="48">
        <f t="shared" si="2"/>
        <v>-27712744</v>
      </c>
      <c r="J37" s="48">
        <f t="shared" si="2"/>
        <v>102174444</v>
      </c>
      <c r="K37" s="48">
        <f t="shared" si="2"/>
        <v>-25474911</v>
      </c>
      <c r="L37" s="48">
        <f t="shared" si="2"/>
        <v>-30792398</v>
      </c>
      <c r="M37" s="48">
        <f t="shared" si="2"/>
        <v>85595497</v>
      </c>
      <c r="N37" s="48">
        <f t="shared" si="2"/>
        <v>29328188</v>
      </c>
      <c r="O37" s="48">
        <f t="shared" si="2"/>
        <v>-13605062</v>
      </c>
      <c r="P37" s="48">
        <f t="shared" si="2"/>
        <v>-14761852</v>
      </c>
      <c r="Q37" s="48">
        <f t="shared" si="2"/>
        <v>67123031</v>
      </c>
      <c r="R37" s="48">
        <f t="shared" si="2"/>
        <v>38756117</v>
      </c>
      <c r="S37" s="48">
        <f t="shared" si="2"/>
        <v>-21058056</v>
      </c>
      <c r="T37" s="48">
        <f t="shared" si="2"/>
        <v>-36260504</v>
      </c>
      <c r="U37" s="48">
        <f t="shared" si="2"/>
        <v>-33664378</v>
      </c>
      <c r="V37" s="48">
        <f t="shared" si="2"/>
        <v>-90982938</v>
      </c>
      <c r="W37" s="48">
        <f t="shared" si="2"/>
        <v>79275811</v>
      </c>
      <c r="X37" s="48">
        <f>IF(F21=F35,0,X21-X35)</f>
        <v>596001</v>
      </c>
      <c r="Y37" s="48">
        <f t="shared" si="2"/>
        <v>78679810</v>
      </c>
      <c r="Z37" s="49">
        <f>+IF(X37&lt;&gt;0,+(Y37/X37)*100,0)</f>
        <v>13201.288252872058</v>
      </c>
      <c r="AA37" s="46">
        <f>+AA21-AA35</f>
        <v>596001</v>
      </c>
    </row>
    <row r="38" spans="1:27" ht="22.5" customHeight="1">
      <c r="A38" s="50" t="s">
        <v>60</v>
      </c>
      <c r="B38" s="29"/>
      <c r="C38" s="6">
        <v>262033666</v>
      </c>
      <c r="D38" s="6"/>
      <c r="E38" s="7">
        <v>287211050</v>
      </c>
      <c r="F38" s="8">
        <v>298293706</v>
      </c>
      <c r="G38" s="8">
        <v>15948859</v>
      </c>
      <c r="H38" s="8">
        <v>15327902</v>
      </c>
      <c r="I38" s="8">
        <v>9197754</v>
      </c>
      <c r="J38" s="8">
        <v>40474515</v>
      </c>
      <c r="K38" s="8">
        <v>39281331</v>
      </c>
      <c r="L38" s="8">
        <v>6017779</v>
      </c>
      <c r="M38" s="8">
        <v>41665354</v>
      </c>
      <c r="N38" s="8">
        <v>86964464</v>
      </c>
      <c r="O38" s="8"/>
      <c r="P38" s="8">
        <v>32661963</v>
      </c>
      <c r="Q38" s="8">
        <v>28284519</v>
      </c>
      <c r="R38" s="8">
        <v>60946482</v>
      </c>
      <c r="S38" s="8">
        <v>12111739</v>
      </c>
      <c r="T38" s="8">
        <v>6930884</v>
      </c>
      <c r="U38" s="8">
        <v>24501591</v>
      </c>
      <c r="V38" s="8">
        <v>43544214</v>
      </c>
      <c r="W38" s="8">
        <v>231929675</v>
      </c>
      <c r="X38" s="8">
        <v>298293706</v>
      </c>
      <c r="Y38" s="8">
        <v>-66364031</v>
      </c>
      <c r="Z38" s="2">
        <v>-22.25</v>
      </c>
      <c r="AA38" s="6">
        <v>298293706</v>
      </c>
    </row>
    <row r="39" spans="1:27" ht="57" customHeight="1">
      <c r="A39" s="50" t="s">
        <v>61</v>
      </c>
      <c r="B39" s="29"/>
      <c r="C39" s="28"/>
      <c r="D39" s="28"/>
      <c r="E39" s="7"/>
      <c r="F39" s="26">
        <v>30000000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30000000</v>
      </c>
      <c r="Y39" s="26">
        <v>-30000000</v>
      </c>
      <c r="Z39" s="27">
        <v>-100</v>
      </c>
      <c r="AA39" s="28">
        <v>30000000</v>
      </c>
    </row>
    <row r="40" spans="1:27" ht="12.75">
      <c r="A40" s="23" t="s">
        <v>62</v>
      </c>
      <c r="B40" s="29"/>
      <c r="C40" s="51"/>
      <c r="D40" s="51"/>
      <c r="E40" s="7"/>
      <c r="F40" s="8">
        <v>3600000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3600000</v>
      </c>
      <c r="Y40" s="52">
        <v>-3600000</v>
      </c>
      <c r="Z40" s="53">
        <v>-100</v>
      </c>
      <c r="AA40" s="54">
        <v>3600000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40978264</v>
      </c>
      <c r="D41" s="56">
        <f>SUM(D37:D40)</f>
        <v>0</v>
      </c>
      <c r="E41" s="57">
        <f t="shared" si="3"/>
        <v>287211007</v>
      </c>
      <c r="F41" s="58">
        <f t="shared" si="3"/>
        <v>332489707</v>
      </c>
      <c r="G41" s="58">
        <f t="shared" si="3"/>
        <v>167196556</v>
      </c>
      <c r="H41" s="58">
        <f t="shared" si="3"/>
        <v>-6032607</v>
      </c>
      <c r="I41" s="58">
        <f t="shared" si="3"/>
        <v>-18514990</v>
      </c>
      <c r="J41" s="58">
        <f t="shared" si="3"/>
        <v>142648959</v>
      </c>
      <c r="K41" s="58">
        <f t="shared" si="3"/>
        <v>13806420</v>
      </c>
      <c r="L41" s="58">
        <f t="shared" si="3"/>
        <v>-24774619</v>
      </c>
      <c r="M41" s="58">
        <f t="shared" si="3"/>
        <v>127260851</v>
      </c>
      <c r="N41" s="58">
        <f t="shared" si="3"/>
        <v>116292652</v>
      </c>
      <c r="O41" s="58">
        <f t="shared" si="3"/>
        <v>-13605062</v>
      </c>
      <c r="P41" s="58">
        <f t="shared" si="3"/>
        <v>17900111</v>
      </c>
      <c r="Q41" s="58">
        <f t="shared" si="3"/>
        <v>95407550</v>
      </c>
      <c r="R41" s="58">
        <f t="shared" si="3"/>
        <v>99702599</v>
      </c>
      <c r="S41" s="58">
        <f t="shared" si="3"/>
        <v>-8946317</v>
      </c>
      <c r="T41" s="58">
        <f t="shared" si="3"/>
        <v>-29329620</v>
      </c>
      <c r="U41" s="58">
        <f t="shared" si="3"/>
        <v>-9162787</v>
      </c>
      <c r="V41" s="58">
        <f t="shared" si="3"/>
        <v>-47438724</v>
      </c>
      <c r="W41" s="58">
        <f t="shared" si="3"/>
        <v>311205486</v>
      </c>
      <c r="X41" s="58">
        <f t="shared" si="3"/>
        <v>332489707</v>
      </c>
      <c r="Y41" s="58">
        <f t="shared" si="3"/>
        <v>-21284221</v>
      </c>
      <c r="Z41" s="59">
        <f>+IF(X41&lt;&gt;0,+(Y41/X41)*100,0)</f>
        <v>-6.401467640019304</v>
      </c>
      <c r="AA41" s="56">
        <f>SUM(AA37:AA40)</f>
        <v>332489707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40978264</v>
      </c>
      <c r="D43" s="64">
        <f>+D41-D42</f>
        <v>0</v>
      </c>
      <c r="E43" s="65">
        <f t="shared" si="4"/>
        <v>287211007</v>
      </c>
      <c r="F43" s="66">
        <f t="shared" si="4"/>
        <v>332489707</v>
      </c>
      <c r="G43" s="66">
        <f t="shared" si="4"/>
        <v>167196556</v>
      </c>
      <c r="H43" s="66">
        <f t="shared" si="4"/>
        <v>-6032607</v>
      </c>
      <c r="I43" s="66">
        <f t="shared" si="4"/>
        <v>-18514990</v>
      </c>
      <c r="J43" s="66">
        <f t="shared" si="4"/>
        <v>142648959</v>
      </c>
      <c r="K43" s="66">
        <f t="shared" si="4"/>
        <v>13806420</v>
      </c>
      <c r="L43" s="66">
        <f t="shared" si="4"/>
        <v>-24774619</v>
      </c>
      <c r="M43" s="66">
        <f t="shared" si="4"/>
        <v>127260851</v>
      </c>
      <c r="N43" s="66">
        <f t="shared" si="4"/>
        <v>116292652</v>
      </c>
      <c r="O43" s="66">
        <f t="shared" si="4"/>
        <v>-13605062</v>
      </c>
      <c r="P43" s="66">
        <f t="shared" si="4"/>
        <v>17900111</v>
      </c>
      <c r="Q43" s="66">
        <f t="shared" si="4"/>
        <v>95407550</v>
      </c>
      <c r="R43" s="66">
        <f t="shared" si="4"/>
        <v>99702599</v>
      </c>
      <c r="S43" s="66">
        <f t="shared" si="4"/>
        <v>-8946317</v>
      </c>
      <c r="T43" s="66">
        <f t="shared" si="4"/>
        <v>-29329620</v>
      </c>
      <c r="U43" s="66">
        <f t="shared" si="4"/>
        <v>-9162787</v>
      </c>
      <c r="V43" s="66">
        <f t="shared" si="4"/>
        <v>-47438724</v>
      </c>
      <c r="W43" s="66">
        <f t="shared" si="4"/>
        <v>311205486</v>
      </c>
      <c r="X43" s="66">
        <f t="shared" si="4"/>
        <v>332489707</v>
      </c>
      <c r="Y43" s="66">
        <f t="shared" si="4"/>
        <v>-21284221</v>
      </c>
      <c r="Z43" s="67">
        <f>+IF(X43&lt;&gt;0,+(Y43/X43)*100,0)</f>
        <v>-6.401467640019304</v>
      </c>
      <c r="AA43" s="64">
        <f>+AA41-AA42</f>
        <v>332489707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40978264</v>
      </c>
      <c r="D45" s="56">
        <f>SUM(D43:D44)</f>
        <v>0</v>
      </c>
      <c r="E45" s="57">
        <f t="shared" si="5"/>
        <v>287211007</v>
      </c>
      <c r="F45" s="58">
        <f t="shared" si="5"/>
        <v>332489707</v>
      </c>
      <c r="G45" s="58">
        <f t="shared" si="5"/>
        <v>167196556</v>
      </c>
      <c r="H45" s="58">
        <f t="shared" si="5"/>
        <v>-6032607</v>
      </c>
      <c r="I45" s="58">
        <f t="shared" si="5"/>
        <v>-18514990</v>
      </c>
      <c r="J45" s="58">
        <f t="shared" si="5"/>
        <v>142648959</v>
      </c>
      <c r="K45" s="58">
        <f t="shared" si="5"/>
        <v>13806420</v>
      </c>
      <c r="L45" s="58">
        <f t="shared" si="5"/>
        <v>-24774619</v>
      </c>
      <c r="M45" s="58">
        <f t="shared" si="5"/>
        <v>127260851</v>
      </c>
      <c r="N45" s="58">
        <f t="shared" si="5"/>
        <v>116292652</v>
      </c>
      <c r="O45" s="58">
        <f t="shared" si="5"/>
        <v>-13605062</v>
      </c>
      <c r="P45" s="58">
        <f t="shared" si="5"/>
        <v>17900111</v>
      </c>
      <c r="Q45" s="58">
        <f t="shared" si="5"/>
        <v>95407550</v>
      </c>
      <c r="R45" s="58">
        <f t="shared" si="5"/>
        <v>99702599</v>
      </c>
      <c r="S45" s="58">
        <f t="shared" si="5"/>
        <v>-8946317</v>
      </c>
      <c r="T45" s="58">
        <f t="shared" si="5"/>
        <v>-29329620</v>
      </c>
      <c r="U45" s="58">
        <f t="shared" si="5"/>
        <v>-9162787</v>
      </c>
      <c r="V45" s="58">
        <f t="shared" si="5"/>
        <v>-47438724</v>
      </c>
      <c r="W45" s="58">
        <f t="shared" si="5"/>
        <v>311205486</v>
      </c>
      <c r="X45" s="58">
        <f t="shared" si="5"/>
        <v>332489707</v>
      </c>
      <c r="Y45" s="58">
        <f t="shared" si="5"/>
        <v>-21284221</v>
      </c>
      <c r="Z45" s="59">
        <f>+IF(X45&lt;&gt;0,+(Y45/X45)*100,0)</f>
        <v>-6.401467640019304</v>
      </c>
      <c r="AA45" s="56">
        <f>SUM(AA43:AA44)</f>
        <v>332489707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40978264</v>
      </c>
      <c r="D47" s="71">
        <f>SUM(D45:D46)</f>
        <v>0</v>
      </c>
      <c r="E47" s="72">
        <f t="shared" si="6"/>
        <v>287211007</v>
      </c>
      <c r="F47" s="73">
        <f t="shared" si="6"/>
        <v>332489707</v>
      </c>
      <c r="G47" s="73">
        <f t="shared" si="6"/>
        <v>167196556</v>
      </c>
      <c r="H47" s="74">
        <f t="shared" si="6"/>
        <v>-6032607</v>
      </c>
      <c r="I47" s="74">
        <f t="shared" si="6"/>
        <v>-18514990</v>
      </c>
      <c r="J47" s="74">
        <f t="shared" si="6"/>
        <v>142648959</v>
      </c>
      <c r="K47" s="74">
        <f t="shared" si="6"/>
        <v>13806420</v>
      </c>
      <c r="L47" s="74">
        <f t="shared" si="6"/>
        <v>-24774619</v>
      </c>
      <c r="M47" s="73">
        <f t="shared" si="6"/>
        <v>127260851</v>
      </c>
      <c r="N47" s="73">
        <f t="shared" si="6"/>
        <v>116292652</v>
      </c>
      <c r="O47" s="74">
        <f t="shared" si="6"/>
        <v>-13605062</v>
      </c>
      <c r="P47" s="74">
        <f t="shared" si="6"/>
        <v>17900111</v>
      </c>
      <c r="Q47" s="74">
        <f t="shared" si="6"/>
        <v>95407550</v>
      </c>
      <c r="R47" s="74">
        <f t="shared" si="6"/>
        <v>99702599</v>
      </c>
      <c r="S47" s="74">
        <f t="shared" si="6"/>
        <v>-8946317</v>
      </c>
      <c r="T47" s="73">
        <f t="shared" si="6"/>
        <v>-29329620</v>
      </c>
      <c r="U47" s="73">
        <f t="shared" si="6"/>
        <v>-9162787</v>
      </c>
      <c r="V47" s="74">
        <f t="shared" si="6"/>
        <v>-47438724</v>
      </c>
      <c r="W47" s="74">
        <f t="shared" si="6"/>
        <v>311205486</v>
      </c>
      <c r="X47" s="74">
        <f t="shared" si="6"/>
        <v>332489707</v>
      </c>
      <c r="Y47" s="74">
        <f t="shared" si="6"/>
        <v>-21284221</v>
      </c>
      <c r="Z47" s="75">
        <f>+IF(X47&lt;&gt;0,+(Y47/X47)*100,0)</f>
        <v>-6.401467640019304</v>
      </c>
      <c r="AA47" s="76">
        <f>SUM(AA45:AA46)</f>
        <v>332489707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7538883</v>
      </c>
      <c r="D5" s="6"/>
      <c r="E5" s="7">
        <v>7541302</v>
      </c>
      <c r="F5" s="8">
        <v>7734672</v>
      </c>
      <c r="G5" s="8"/>
      <c r="H5" s="8"/>
      <c r="I5" s="8">
        <v>7734672</v>
      </c>
      <c r="J5" s="8">
        <v>7734672</v>
      </c>
      <c r="K5" s="8"/>
      <c r="L5" s="8"/>
      <c r="M5" s="8"/>
      <c r="N5" s="8"/>
      <c r="O5" s="8">
        <v>1400</v>
      </c>
      <c r="P5" s="8"/>
      <c r="Q5" s="8"/>
      <c r="R5" s="8">
        <v>1400</v>
      </c>
      <c r="S5" s="8"/>
      <c r="T5" s="8"/>
      <c r="U5" s="8"/>
      <c r="V5" s="8"/>
      <c r="W5" s="8">
        <v>7736072</v>
      </c>
      <c r="X5" s="8">
        <v>7734672</v>
      </c>
      <c r="Y5" s="8">
        <v>1400</v>
      </c>
      <c r="Z5" s="2">
        <v>0.02</v>
      </c>
      <c r="AA5" s="6">
        <v>7734672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>
        <v>22684</v>
      </c>
      <c r="F9" s="8">
        <v>22684</v>
      </c>
      <c r="G9" s="8"/>
      <c r="H9" s="8"/>
      <c r="I9" s="8"/>
      <c r="J9" s="8"/>
      <c r="K9" s="8"/>
      <c r="L9" s="8"/>
      <c r="M9" s="8"/>
      <c r="N9" s="8"/>
      <c r="O9" s="8">
        <v>60516</v>
      </c>
      <c r="P9" s="8"/>
      <c r="Q9" s="8"/>
      <c r="R9" s="8">
        <v>60516</v>
      </c>
      <c r="S9" s="8"/>
      <c r="T9" s="8"/>
      <c r="U9" s="8"/>
      <c r="V9" s="8"/>
      <c r="W9" s="8">
        <v>60516</v>
      </c>
      <c r="X9" s="8">
        <v>22684</v>
      </c>
      <c r="Y9" s="8">
        <v>37832</v>
      </c>
      <c r="Z9" s="2">
        <v>166.78</v>
      </c>
      <c r="AA9" s="6">
        <v>22684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51087</v>
      </c>
      <c r="D11" s="6"/>
      <c r="E11" s="7">
        <v>136104</v>
      </c>
      <c r="F11" s="8">
        <v>80000</v>
      </c>
      <c r="G11" s="8">
        <v>2609</v>
      </c>
      <c r="H11" s="8">
        <v>4957</v>
      </c>
      <c r="I11" s="8">
        <v>10696</v>
      </c>
      <c r="J11" s="8">
        <v>18262</v>
      </c>
      <c r="K11" s="8">
        <v>3174</v>
      </c>
      <c r="L11" s="8">
        <v>6652</v>
      </c>
      <c r="M11" s="8">
        <v>6087</v>
      </c>
      <c r="N11" s="8">
        <v>15913</v>
      </c>
      <c r="O11" s="8">
        <v>4957</v>
      </c>
      <c r="P11" s="8">
        <v>261</v>
      </c>
      <c r="Q11" s="8">
        <v>261</v>
      </c>
      <c r="R11" s="8">
        <v>5479</v>
      </c>
      <c r="S11" s="8"/>
      <c r="T11" s="8"/>
      <c r="U11" s="8">
        <v>783</v>
      </c>
      <c r="V11" s="8">
        <v>783</v>
      </c>
      <c r="W11" s="8">
        <v>40437</v>
      </c>
      <c r="X11" s="8">
        <v>80000</v>
      </c>
      <c r="Y11" s="8">
        <v>-39563</v>
      </c>
      <c r="Z11" s="2">
        <v>-49.45</v>
      </c>
      <c r="AA11" s="6">
        <v>80000</v>
      </c>
    </row>
    <row r="12" spans="1:27" ht="12.75">
      <c r="A12" s="25" t="s">
        <v>37</v>
      </c>
      <c r="B12" s="29"/>
      <c r="C12" s="6">
        <v>12993519</v>
      </c>
      <c r="D12" s="6"/>
      <c r="E12" s="7">
        <v>13531500</v>
      </c>
      <c r="F12" s="8">
        <v>13531500</v>
      </c>
      <c r="G12" s="8">
        <v>991830</v>
      </c>
      <c r="H12" s="8">
        <v>1249962</v>
      </c>
      <c r="I12" s="8">
        <v>3450129</v>
      </c>
      <c r="J12" s="8">
        <v>5691921</v>
      </c>
      <c r="K12" s="8">
        <v>1053510</v>
      </c>
      <c r="L12" s="8">
        <v>1107679</v>
      </c>
      <c r="M12" s="8">
        <v>956775</v>
      </c>
      <c r="N12" s="8">
        <v>3117964</v>
      </c>
      <c r="O12" s="8">
        <v>1105034</v>
      </c>
      <c r="P12" s="8">
        <v>1142618</v>
      </c>
      <c r="Q12" s="8">
        <v>923316</v>
      </c>
      <c r="R12" s="8">
        <v>3170968</v>
      </c>
      <c r="S12" s="8">
        <v>948744</v>
      </c>
      <c r="T12" s="8">
        <v>859204</v>
      </c>
      <c r="U12" s="8">
        <v>661313</v>
      </c>
      <c r="V12" s="8">
        <v>2469261</v>
      </c>
      <c r="W12" s="8">
        <v>14450114</v>
      </c>
      <c r="X12" s="8">
        <v>13531500</v>
      </c>
      <c r="Y12" s="8">
        <v>918614</v>
      </c>
      <c r="Z12" s="2">
        <v>6.79</v>
      </c>
      <c r="AA12" s="6">
        <v>13531500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>
        <v>15517</v>
      </c>
      <c r="D16" s="6"/>
      <c r="E16" s="7">
        <v>15671</v>
      </c>
      <c r="F16" s="8">
        <v>5671</v>
      </c>
      <c r="G16" s="8">
        <v>174</v>
      </c>
      <c r="H16" s="8">
        <v>783</v>
      </c>
      <c r="I16" s="8">
        <v>1391</v>
      </c>
      <c r="J16" s="8">
        <v>2348</v>
      </c>
      <c r="K16" s="8">
        <v>391</v>
      </c>
      <c r="L16" s="8">
        <v>1756</v>
      </c>
      <c r="M16" s="8">
        <v>609</v>
      </c>
      <c r="N16" s="8">
        <v>2756</v>
      </c>
      <c r="O16" s="8"/>
      <c r="P16" s="8"/>
      <c r="Q16" s="8"/>
      <c r="R16" s="8"/>
      <c r="S16" s="8"/>
      <c r="T16" s="8"/>
      <c r="U16" s="8">
        <v>3923</v>
      </c>
      <c r="V16" s="8">
        <v>3923</v>
      </c>
      <c r="W16" s="8">
        <v>9027</v>
      </c>
      <c r="X16" s="8">
        <v>5671</v>
      </c>
      <c r="Y16" s="8">
        <v>3356</v>
      </c>
      <c r="Z16" s="2">
        <v>59.18</v>
      </c>
      <c r="AA16" s="6">
        <v>5671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124177879</v>
      </c>
      <c r="D18" s="6"/>
      <c r="E18" s="7">
        <v>134979000</v>
      </c>
      <c r="F18" s="8">
        <v>161022000</v>
      </c>
      <c r="G18" s="8">
        <v>54631000</v>
      </c>
      <c r="H18" s="8">
        <v>246101</v>
      </c>
      <c r="I18" s="8">
        <v>55386908</v>
      </c>
      <c r="J18" s="8">
        <v>110264009</v>
      </c>
      <c r="K18" s="8">
        <v>92600</v>
      </c>
      <c r="L18" s="8">
        <v>260653</v>
      </c>
      <c r="M18" s="8">
        <v>44202458</v>
      </c>
      <c r="N18" s="8">
        <v>44555711</v>
      </c>
      <c r="O18" s="8">
        <v>192970</v>
      </c>
      <c r="P18" s="8">
        <v>336737</v>
      </c>
      <c r="Q18" s="8">
        <v>34490973</v>
      </c>
      <c r="R18" s="8">
        <v>35020680</v>
      </c>
      <c r="S18" s="8">
        <v>172841</v>
      </c>
      <c r="T18" s="8">
        <v>199031</v>
      </c>
      <c r="U18" s="8">
        <v>930940</v>
      </c>
      <c r="V18" s="8">
        <v>1302812</v>
      </c>
      <c r="W18" s="8">
        <v>191143212</v>
      </c>
      <c r="X18" s="8">
        <v>161022000</v>
      </c>
      <c r="Y18" s="8">
        <v>30121212</v>
      </c>
      <c r="Z18" s="2">
        <v>18.71</v>
      </c>
      <c r="AA18" s="6">
        <v>161022000</v>
      </c>
    </row>
    <row r="19" spans="1:27" ht="12.75">
      <c r="A19" s="23" t="s">
        <v>44</v>
      </c>
      <c r="B19" s="29"/>
      <c r="C19" s="6">
        <v>416102</v>
      </c>
      <c r="D19" s="6"/>
      <c r="E19" s="7">
        <v>409400</v>
      </c>
      <c r="F19" s="26">
        <v>386504</v>
      </c>
      <c r="G19" s="26">
        <v>100</v>
      </c>
      <c r="H19" s="26">
        <v>27633</v>
      </c>
      <c r="I19" s="26">
        <v>96966</v>
      </c>
      <c r="J19" s="26">
        <v>124699</v>
      </c>
      <c r="K19" s="26">
        <v>28621</v>
      </c>
      <c r="L19" s="26">
        <v>10050101</v>
      </c>
      <c r="M19" s="26">
        <v>54236</v>
      </c>
      <c r="N19" s="26">
        <v>10132958</v>
      </c>
      <c r="O19" s="26">
        <v>2163839</v>
      </c>
      <c r="P19" s="26">
        <v>-1188900</v>
      </c>
      <c r="Q19" s="26">
        <v>-10709138</v>
      </c>
      <c r="R19" s="26">
        <v>-9734199</v>
      </c>
      <c r="S19" s="26">
        <v>22989</v>
      </c>
      <c r="T19" s="26">
        <v>86799</v>
      </c>
      <c r="U19" s="26">
        <v>137564</v>
      </c>
      <c r="V19" s="26">
        <v>247352</v>
      </c>
      <c r="W19" s="26">
        <v>770810</v>
      </c>
      <c r="X19" s="26">
        <v>386504</v>
      </c>
      <c r="Y19" s="26">
        <v>384306</v>
      </c>
      <c r="Z19" s="27">
        <v>99.43</v>
      </c>
      <c r="AA19" s="28">
        <v>386504</v>
      </c>
    </row>
    <row r="20" spans="1:27" ht="12.75">
      <c r="A20" s="23" t="s">
        <v>45</v>
      </c>
      <c r="B20" s="29"/>
      <c r="C20" s="6">
        <v>-12637</v>
      </c>
      <c r="D20" s="6"/>
      <c r="E20" s="7"/>
      <c r="F20" s="8"/>
      <c r="G20" s="8"/>
      <c r="H20" s="8">
        <v>20797</v>
      </c>
      <c r="I20" s="30">
        <v>20797</v>
      </c>
      <c r="J20" s="8">
        <v>41594</v>
      </c>
      <c r="K20" s="8">
        <v>-4864</v>
      </c>
      <c r="L20" s="8"/>
      <c r="M20" s="8"/>
      <c r="N20" s="8">
        <v>-4864</v>
      </c>
      <c r="O20" s="8"/>
      <c r="P20" s="30"/>
      <c r="Q20" s="8"/>
      <c r="R20" s="8"/>
      <c r="S20" s="8"/>
      <c r="T20" s="8"/>
      <c r="U20" s="8">
        <v>-15932</v>
      </c>
      <c r="V20" s="8">
        <v>-15932</v>
      </c>
      <c r="W20" s="30">
        <v>20798</v>
      </c>
      <c r="X20" s="8"/>
      <c r="Y20" s="8">
        <v>20798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145180350</v>
      </c>
      <c r="D21" s="33">
        <f t="shared" si="0"/>
        <v>0</v>
      </c>
      <c r="E21" s="34">
        <f t="shared" si="0"/>
        <v>156635661</v>
      </c>
      <c r="F21" s="35">
        <f t="shared" si="0"/>
        <v>182783031</v>
      </c>
      <c r="G21" s="35">
        <f t="shared" si="0"/>
        <v>55625713</v>
      </c>
      <c r="H21" s="35">
        <f t="shared" si="0"/>
        <v>1550233</v>
      </c>
      <c r="I21" s="35">
        <f t="shared" si="0"/>
        <v>66701559</v>
      </c>
      <c r="J21" s="35">
        <f t="shared" si="0"/>
        <v>123877505</v>
      </c>
      <c r="K21" s="35">
        <f t="shared" si="0"/>
        <v>1173432</v>
      </c>
      <c r="L21" s="35">
        <f t="shared" si="0"/>
        <v>11426841</v>
      </c>
      <c r="M21" s="35">
        <f t="shared" si="0"/>
        <v>45220165</v>
      </c>
      <c r="N21" s="35">
        <f t="shared" si="0"/>
        <v>57820438</v>
      </c>
      <c r="O21" s="35">
        <f t="shared" si="0"/>
        <v>3528716</v>
      </c>
      <c r="P21" s="35">
        <f t="shared" si="0"/>
        <v>290716</v>
      </c>
      <c r="Q21" s="35">
        <f t="shared" si="0"/>
        <v>24705412</v>
      </c>
      <c r="R21" s="35">
        <f t="shared" si="0"/>
        <v>28524844</v>
      </c>
      <c r="S21" s="35">
        <f t="shared" si="0"/>
        <v>1144574</v>
      </c>
      <c r="T21" s="35">
        <f t="shared" si="0"/>
        <v>1145034</v>
      </c>
      <c r="U21" s="35">
        <f t="shared" si="0"/>
        <v>1718591</v>
      </c>
      <c r="V21" s="35">
        <f t="shared" si="0"/>
        <v>4008199</v>
      </c>
      <c r="W21" s="35">
        <f t="shared" si="0"/>
        <v>214230986</v>
      </c>
      <c r="X21" s="35">
        <f t="shared" si="0"/>
        <v>182783031</v>
      </c>
      <c r="Y21" s="35">
        <f t="shared" si="0"/>
        <v>31447955</v>
      </c>
      <c r="Z21" s="36">
        <f>+IF(X21&lt;&gt;0,+(Y21/X21)*100,0)</f>
        <v>17.205073593510985</v>
      </c>
      <c r="AA21" s="33">
        <f>SUM(AA5:AA20)</f>
        <v>182783031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53010355</v>
      </c>
      <c r="D24" s="6"/>
      <c r="E24" s="7">
        <v>68338087</v>
      </c>
      <c r="F24" s="8">
        <v>68410640</v>
      </c>
      <c r="G24" s="8"/>
      <c r="H24" s="8">
        <v>4348298</v>
      </c>
      <c r="I24" s="8">
        <v>12392011</v>
      </c>
      <c r="J24" s="8">
        <v>16740309</v>
      </c>
      <c r="K24" s="8">
        <v>4446914</v>
      </c>
      <c r="L24" s="8">
        <v>6577373</v>
      </c>
      <c r="M24" s="8">
        <v>4676011</v>
      </c>
      <c r="N24" s="8">
        <v>15700298</v>
      </c>
      <c r="O24" s="8">
        <v>4128783</v>
      </c>
      <c r="P24" s="8">
        <v>4226717</v>
      </c>
      <c r="Q24" s="8">
        <v>4664670</v>
      </c>
      <c r="R24" s="8">
        <v>13020170</v>
      </c>
      <c r="S24" s="8">
        <v>4624486</v>
      </c>
      <c r="T24" s="8">
        <v>4857600</v>
      </c>
      <c r="U24" s="8">
        <v>4613881</v>
      </c>
      <c r="V24" s="8">
        <v>14095967</v>
      </c>
      <c r="W24" s="8">
        <v>59556744</v>
      </c>
      <c r="X24" s="8">
        <v>68410640</v>
      </c>
      <c r="Y24" s="8">
        <v>-8853896</v>
      </c>
      <c r="Z24" s="2">
        <v>-12.94</v>
      </c>
      <c r="AA24" s="6">
        <v>68410640</v>
      </c>
    </row>
    <row r="25" spans="1:27" ht="12.75">
      <c r="A25" s="25" t="s">
        <v>49</v>
      </c>
      <c r="B25" s="24"/>
      <c r="C25" s="6">
        <v>16888294</v>
      </c>
      <c r="D25" s="6"/>
      <c r="E25" s="7">
        <v>17060875</v>
      </c>
      <c r="F25" s="8">
        <v>17560876</v>
      </c>
      <c r="G25" s="8">
        <v>15790</v>
      </c>
      <c r="H25" s="8">
        <v>1347214</v>
      </c>
      <c r="I25" s="8">
        <v>3947141</v>
      </c>
      <c r="J25" s="8">
        <v>5310145</v>
      </c>
      <c r="K25" s="8">
        <v>1317204</v>
      </c>
      <c r="L25" s="8">
        <v>1471418</v>
      </c>
      <c r="M25" s="8">
        <v>1533966</v>
      </c>
      <c r="N25" s="8">
        <v>4322588</v>
      </c>
      <c r="O25" s="8">
        <v>1296185</v>
      </c>
      <c r="P25" s="8">
        <v>1422356</v>
      </c>
      <c r="Q25" s="8">
        <v>1474069</v>
      </c>
      <c r="R25" s="8">
        <v>4192610</v>
      </c>
      <c r="S25" s="8">
        <v>1430718</v>
      </c>
      <c r="T25" s="8">
        <v>1380551</v>
      </c>
      <c r="U25" s="8">
        <v>1850410</v>
      </c>
      <c r="V25" s="8">
        <v>4661679</v>
      </c>
      <c r="W25" s="8">
        <v>18487022</v>
      </c>
      <c r="X25" s="8">
        <v>17560876</v>
      </c>
      <c r="Y25" s="8">
        <v>926146</v>
      </c>
      <c r="Z25" s="2">
        <v>5.27</v>
      </c>
      <c r="AA25" s="6">
        <v>17560876</v>
      </c>
    </row>
    <row r="26" spans="1:27" ht="12.75">
      <c r="A26" s="25" t="s">
        <v>50</v>
      </c>
      <c r="B26" s="24"/>
      <c r="C26" s="6">
        <v>1387688</v>
      </c>
      <c r="D26" s="6"/>
      <c r="E26" s="7">
        <v>3918744</v>
      </c>
      <c r="F26" s="8">
        <v>3918744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3918744</v>
      </c>
      <c r="Y26" s="8">
        <v>-3918744</v>
      </c>
      <c r="Z26" s="2">
        <v>-100</v>
      </c>
      <c r="AA26" s="6">
        <v>3918744</v>
      </c>
    </row>
    <row r="27" spans="1:27" ht="12.75">
      <c r="A27" s="25" t="s">
        <v>51</v>
      </c>
      <c r="B27" s="24"/>
      <c r="C27" s="6">
        <v>24223549</v>
      </c>
      <c r="D27" s="6"/>
      <c r="E27" s="7">
        <v>30100001</v>
      </c>
      <c r="F27" s="8">
        <v>30100001</v>
      </c>
      <c r="G27" s="8"/>
      <c r="H27" s="8">
        <v>1747614</v>
      </c>
      <c r="I27" s="8">
        <v>5233445</v>
      </c>
      <c r="J27" s="8">
        <v>6981059</v>
      </c>
      <c r="K27" s="8">
        <v>1745496</v>
      </c>
      <c r="L27" s="8">
        <v>1729270</v>
      </c>
      <c r="M27" s="8">
        <v>1717436</v>
      </c>
      <c r="N27" s="8">
        <v>5192202</v>
      </c>
      <c r="O27" s="8">
        <v>1776613</v>
      </c>
      <c r="P27" s="8">
        <v>1740035</v>
      </c>
      <c r="Q27" s="8">
        <v>1740724</v>
      </c>
      <c r="R27" s="8">
        <v>5257372</v>
      </c>
      <c r="S27" s="8">
        <v>1715289</v>
      </c>
      <c r="T27" s="8">
        <v>1713183</v>
      </c>
      <c r="U27" s="8"/>
      <c r="V27" s="8">
        <v>3428472</v>
      </c>
      <c r="W27" s="8">
        <v>20859105</v>
      </c>
      <c r="X27" s="8">
        <v>30100001</v>
      </c>
      <c r="Y27" s="8">
        <v>-9240896</v>
      </c>
      <c r="Z27" s="2">
        <v>-30.7</v>
      </c>
      <c r="AA27" s="6">
        <v>30100001</v>
      </c>
    </row>
    <row r="28" spans="1:27" ht="12.75">
      <c r="A28" s="25" t="s">
        <v>52</v>
      </c>
      <c r="B28" s="24"/>
      <c r="C28" s="6">
        <v>5833</v>
      </c>
      <c r="D28" s="6"/>
      <c r="E28" s="7">
        <v>31800</v>
      </c>
      <c r="F28" s="8">
        <v>31800</v>
      </c>
      <c r="G28" s="8"/>
      <c r="H28" s="8"/>
      <c r="I28" s="8"/>
      <c r="J28" s="8"/>
      <c r="K28" s="8"/>
      <c r="L28" s="8"/>
      <c r="M28" s="8"/>
      <c r="N28" s="8"/>
      <c r="O28" s="8">
        <v>217</v>
      </c>
      <c r="P28" s="8"/>
      <c r="Q28" s="8"/>
      <c r="R28" s="8">
        <v>217</v>
      </c>
      <c r="S28" s="8"/>
      <c r="T28" s="8"/>
      <c r="U28" s="8">
        <v>34</v>
      </c>
      <c r="V28" s="8">
        <v>34</v>
      </c>
      <c r="W28" s="8">
        <v>251</v>
      </c>
      <c r="X28" s="8">
        <v>31800</v>
      </c>
      <c r="Y28" s="8">
        <v>-31549</v>
      </c>
      <c r="Z28" s="2">
        <v>-99.21</v>
      </c>
      <c r="AA28" s="6">
        <v>31800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2240876</v>
      </c>
      <c r="D30" s="6"/>
      <c r="E30" s="7">
        <v>2990610</v>
      </c>
      <c r="F30" s="8">
        <v>3621350</v>
      </c>
      <c r="G30" s="8">
        <v>15540</v>
      </c>
      <c r="H30" s="8">
        <v>54460</v>
      </c>
      <c r="I30" s="8">
        <v>86500</v>
      </c>
      <c r="J30" s="8">
        <v>156500</v>
      </c>
      <c r="K30" s="8">
        <v>34000</v>
      </c>
      <c r="L30" s="8">
        <v>37000</v>
      </c>
      <c r="M30" s="8">
        <v>60600</v>
      </c>
      <c r="N30" s="8">
        <v>131600</v>
      </c>
      <c r="O30" s="8">
        <v>48098</v>
      </c>
      <c r="P30" s="8">
        <v>178000</v>
      </c>
      <c r="Q30" s="8">
        <v>51700</v>
      </c>
      <c r="R30" s="8">
        <v>277798</v>
      </c>
      <c r="S30" s="8">
        <v>4696</v>
      </c>
      <c r="T30" s="8"/>
      <c r="U30" s="8">
        <v>1325779</v>
      </c>
      <c r="V30" s="8">
        <v>1330475</v>
      </c>
      <c r="W30" s="8">
        <v>1896373</v>
      </c>
      <c r="X30" s="8">
        <v>3621350</v>
      </c>
      <c r="Y30" s="8">
        <v>-1724977</v>
      </c>
      <c r="Z30" s="2">
        <v>-47.63</v>
      </c>
      <c r="AA30" s="6">
        <v>3621350</v>
      </c>
    </row>
    <row r="31" spans="1:27" ht="12.75">
      <c r="A31" s="25" t="s">
        <v>55</v>
      </c>
      <c r="B31" s="24"/>
      <c r="C31" s="6">
        <v>20552954</v>
      </c>
      <c r="D31" s="6"/>
      <c r="E31" s="7">
        <v>47276358</v>
      </c>
      <c r="F31" s="8">
        <v>55543761</v>
      </c>
      <c r="G31" s="8">
        <v>100035</v>
      </c>
      <c r="H31" s="8">
        <v>2737646</v>
      </c>
      <c r="I31" s="8">
        <v>16560347</v>
      </c>
      <c r="J31" s="8">
        <v>19398028</v>
      </c>
      <c r="K31" s="8">
        <v>2421837</v>
      </c>
      <c r="L31" s="8">
        <v>1636230</v>
      </c>
      <c r="M31" s="8">
        <v>2406320</v>
      </c>
      <c r="N31" s="8">
        <v>6464387</v>
      </c>
      <c r="O31" s="8">
        <v>1498487</v>
      </c>
      <c r="P31" s="8">
        <v>1220678</v>
      </c>
      <c r="Q31" s="8">
        <v>2212976</v>
      </c>
      <c r="R31" s="8">
        <v>4932141</v>
      </c>
      <c r="S31" s="8">
        <v>208982</v>
      </c>
      <c r="T31" s="8">
        <v>1387768</v>
      </c>
      <c r="U31" s="8">
        <v>1912960</v>
      </c>
      <c r="V31" s="8">
        <v>3509710</v>
      </c>
      <c r="W31" s="8">
        <v>34304266</v>
      </c>
      <c r="X31" s="8">
        <v>55543761</v>
      </c>
      <c r="Y31" s="8">
        <v>-21239495</v>
      </c>
      <c r="Z31" s="2">
        <v>-38.24</v>
      </c>
      <c r="AA31" s="6">
        <v>55543761</v>
      </c>
    </row>
    <row r="32" spans="1:27" ht="12.75">
      <c r="A32" s="25" t="s">
        <v>43</v>
      </c>
      <c r="B32" s="24"/>
      <c r="C32" s="6">
        <v>9735614</v>
      </c>
      <c r="D32" s="6"/>
      <c r="E32" s="7">
        <v>8726400</v>
      </c>
      <c r="F32" s="8">
        <v>8276400</v>
      </c>
      <c r="G32" s="8">
        <v>416512</v>
      </c>
      <c r="H32" s="8">
        <v>258528</v>
      </c>
      <c r="I32" s="8">
        <v>699335</v>
      </c>
      <c r="J32" s="8">
        <v>1374375</v>
      </c>
      <c r="K32" s="8">
        <v>247743</v>
      </c>
      <c r="L32" s="8">
        <v>370946</v>
      </c>
      <c r="M32" s="8">
        <v>341631</v>
      </c>
      <c r="N32" s="8">
        <v>960320</v>
      </c>
      <c r="O32" s="8">
        <v>465093</v>
      </c>
      <c r="P32" s="8">
        <v>481407</v>
      </c>
      <c r="Q32" s="8">
        <v>1386403</v>
      </c>
      <c r="R32" s="8">
        <v>2332903</v>
      </c>
      <c r="S32" s="8">
        <v>90760</v>
      </c>
      <c r="T32" s="8">
        <v>198449</v>
      </c>
      <c r="U32" s="8">
        <v>723786</v>
      </c>
      <c r="V32" s="8">
        <v>1012995</v>
      </c>
      <c r="W32" s="8">
        <v>5680593</v>
      </c>
      <c r="X32" s="8">
        <v>8276400</v>
      </c>
      <c r="Y32" s="8">
        <v>-2595807</v>
      </c>
      <c r="Z32" s="2">
        <v>-31.36</v>
      </c>
      <c r="AA32" s="6">
        <v>8276400</v>
      </c>
    </row>
    <row r="33" spans="1:27" ht="12.75">
      <c r="A33" s="25" t="s">
        <v>56</v>
      </c>
      <c r="B33" s="24"/>
      <c r="C33" s="6">
        <v>33807413</v>
      </c>
      <c r="D33" s="6"/>
      <c r="E33" s="7">
        <v>32229460</v>
      </c>
      <c r="F33" s="8">
        <v>33114487</v>
      </c>
      <c r="G33" s="8">
        <v>941635</v>
      </c>
      <c r="H33" s="8">
        <v>2666757</v>
      </c>
      <c r="I33" s="8">
        <v>6337902</v>
      </c>
      <c r="J33" s="8">
        <v>9946294</v>
      </c>
      <c r="K33" s="8">
        <v>2593423</v>
      </c>
      <c r="L33" s="8">
        <v>2897194</v>
      </c>
      <c r="M33" s="8">
        <v>1722149</v>
      </c>
      <c r="N33" s="8">
        <v>7212766</v>
      </c>
      <c r="O33" s="8">
        <v>1651921</v>
      </c>
      <c r="P33" s="8">
        <v>1285338</v>
      </c>
      <c r="Q33" s="8">
        <v>2066637</v>
      </c>
      <c r="R33" s="8">
        <v>5003896</v>
      </c>
      <c r="S33" s="8">
        <v>730534</v>
      </c>
      <c r="T33" s="8">
        <v>896239</v>
      </c>
      <c r="U33" s="8">
        <v>1605780</v>
      </c>
      <c r="V33" s="8">
        <v>3232553</v>
      </c>
      <c r="W33" s="8">
        <v>25395509</v>
      </c>
      <c r="X33" s="8">
        <v>33114487</v>
      </c>
      <c r="Y33" s="8">
        <v>-7718978</v>
      </c>
      <c r="Z33" s="2">
        <v>-23.31</v>
      </c>
      <c r="AA33" s="6">
        <v>33114487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161852576</v>
      </c>
      <c r="D35" s="33">
        <f>SUM(D24:D34)</f>
        <v>0</v>
      </c>
      <c r="E35" s="34">
        <f t="shared" si="1"/>
        <v>210672335</v>
      </c>
      <c r="F35" s="35">
        <f t="shared" si="1"/>
        <v>220578059</v>
      </c>
      <c r="G35" s="35">
        <f t="shared" si="1"/>
        <v>1489512</v>
      </c>
      <c r="H35" s="35">
        <f t="shared" si="1"/>
        <v>13160517</v>
      </c>
      <c r="I35" s="35">
        <f t="shared" si="1"/>
        <v>45256681</v>
      </c>
      <c r="J35" s="35">
        <f t="shared" si="1"/>
        <v>59906710</v>
      </c>
      <c r="K35" s="35">
        <f t="shared" si="1"/>
        <v>12806617</v>
      </c>
      <c r="L35" s="35">
        <f t="shared" si="1"/>
        <v>14719431</v>
      </c>
      <c r="M35" s="35">
        <f t="shared" si="1"/>
        <v>12458113</v>
      </c>
      <c r="N35" s="35">
        <f t="shared" si="1"/>
        <v>39984161</v>
      </c>
      <c r="O35" s="35">
        <f t="shared" si="1"/>
        <v>10865397</v>
      </c>
      <c r="P35" s="35">
        <f t="shared" si="1"/>
        <v>10554531</v>
      </c>
      <c r="Q35" s="35">
        <f t="shared" si="1"/>
        <v>13597179</v>
      </c>
      <c r="R35" s="35">
        <f t="shared" si="1"/>
        <v>35017107</v>
      </c>
      <c r="S35" s="35">
        <f t="shared" si="1"/>
        <v>8805465</v>
      </c>
      <c r="T35" s="35">
        <f t="shared" si="1"/>
        <v>10433790</v>
      </c>
      <c r="U35" s="35">
        <f t="shared" si="1"/>
        <v>12032630</v>
      </c>
      <c r="V35" s="35">
        <f t="shared" si="1"/>
        <v>31271885</v>
      </c>
      <c r="W35" s="35">
        <f t="shared" si="1"/>
        <v>166179863</v>
      </c>
      <c r="X35" s="35">
        <f t="shared" si="1"/>
        <v>220578059</v>
      </c>
      <c r="Y35" s="35">
        <f t="shared" si="1"/>
        <v>-54398196</v>
      </c>
      <c r="Z35" s="36">
        <f>+IF(X35&lt;&gt;0,+(Y35/X35)*100,0)</f>
        <v>-24.661653224539435</v>
      </c>
      <c r="AA35" s="33">
        <f>SUM(AA24:AA34)</f>
        <v>220578059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-16672226</v>
      </c>
      <c r="D37" s="46">
        <f>+D21-D35</f>
        <v>0</v>
      </c>
      <c r="E37" s="47">
        <f t="shared" si="2"/>
        <v>-54036674</v>
      </c>
      <c r="F37" s="48">
        <f t="shared" si="2"/>
        <v>-37795028</v>
      </c>
      <c r="G37" s="48">
        <f t="shared" si="2"/>
        <v>54136201</v>
      </c>
      <c r="H37" s="48">
        <f t="shared" si="2"/>
        <v>-11610284</v>
      </c>
      <c r="I37" s="48">
        <f t="shared" si="2"/>
        <v>21444878</v>
      </c>
      <c r="J37" s="48">
        <f t="shared" si="2"/>
        <v>63970795</v>
      </c>
      <c r="K37" s="48">
        <f t="shared" si="2"/>
        <v>-11633185</v>
      </c>
      <c r="L37" s="48">
        <f t="shared" si="2"/>
        <v>-3292590</v>
      </c>
      <c r="M37" s="48">
        <f t="shared" si="2"/>
        <v>32762052</v>
      </c>
      <c r="N37" s="48">
        <f t="shared" si="2"/>
        <v>17836277</v>
      </c>
      <c r="O37" s="48">
        <f t="shared" si="2"/>
        <v>-7336681</v>
      </c>
      <c r="P37" s="48">
        <f t="shared" si="2"/>
        <v>-10263815</v>
      </c>
      <c r="Q37" s="48">
        <f t="shared" si="2"/>
        <v>11108233</v>
      </c>
      <c r="R37" s="48">
        <f t="shared" si="2"/>
        <v>-6492263</v>
      </c>
      <c r="S37" s="48">
        <f t="shared" si="2"/>
        <v>-7660891</v>
      </c>
      <c r="T37" s="48">
        <f t="shared" si="2"/>
        <v>-9288756</v>
      </c>
      <c r="U37" s="48">
        <f t="shared" si="2"/>
        <v>-10314039</v>
      </c>
      <c r="V37" s="48">
        <f t="shared" si="2"/>
        <v>-27263686</v>
      </c>
      <c r="W37" s="48">
        <f t="shared" si="2"/>
        <v>48051123</v>
      </c>
      <c r="X37" s="48">
        <f>IF(F21=F35,0,X21-X35)</f>
        <v>-37795028</v>
      </c>
      <c r="Y37" s="48">
        <f t="shared" si="2"/>
        <v>85846151</v>
      </c>
      <c r="Z37" s="49">
        <f>+IF(X37&lt;&gt;0,+(Y37/X37)*100,0)</f>
        <v>-227.13609578487413</v>
      </c>
      <c r="AA37" s="46">
        <f>+AA21-AA35</f>
        <v>-37795028</v>
      </c>
    </row>
    <row r="38" spans="1:27" ht="22.5" customHeight="1">
      <c r="A38" s="50" t="s">
        <v>60</v>
      </c>
      <c r="B38" s="29"/>
      <c r="C38" s="6">
        <v>46171989</v>
      </c>
      <c r="D38" s="6"/>
      <c r="E38" s="7">
        <v>49077000</v>
      </c>
      <c r="F38" s="8">
        <v>54005669</v>
      </c>
      <c r="G38" s="8"/>
      <c r="H38" s="8">
        <v>2579692</v>
      </c>
      <c r="I38" s="8">
        <v>20179502</v>
      </c>
      <c r="J38" s="8">
        <v>22759194</v>
      </c>
      <c r="K38" s="8">
        <v>2216453</v>
      </c>
      <c r="L38" s="8">
        <v>7274004</v>
      </c>
      <c r="M38" s="8">
        <v>9680926</v>
      </c>
      <c r="N38" s="8">
        <v>19171383</v>
      </c>
      <c r="O38" s="8">
        <v>579020</v>
      </c>
      <c r="P38" s="8">
        <v>3643129</v>
      </c>
      <c r="Q38" s="8">
        <v>548221</v>
      </c>
      <c r="R38" s="8">
        <v>4770370</v>
      </c>
      <c r="S38" s="8">
        <v>2222077</v>
      </c>
      <c r="T38" s="8">
        <v>1762302</v>
      </c>
      <c r="U38" s="8">
        <v>4761366</v>
      </c>
      <c r="V38" s="8">
        <v>8745745</v>
      </c>
      <c r="W38" s="8">
        <v>55446692</v>
      </c>
      <c r="X38" s="8">
        <v>54005669</v>
      </c>
      <c r="Y38" s="8">
        <v>1441023</v>
      </c>
      <c r="Z38" s="2">
        <v>2.67</v>
      </c>
      <c r="AA38" s="6">
        <v>54005669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29499763</v>
      </c>
      <c r="D41" s="56">
        <f>SUM(D37:D40)</f>
        <v>0</v>
      </c>
      <c r="E41" s="57">
        <f t="shared" si="3"/>
        <v>-4959674</v>
      </c>
      <c r="F41" s="58">
        <f t="shared" si="3"/>
        <v>16210641</v>
      </c>
      <c r="G41" s="58">
        <f t="shared" si="3"/>
        <v>54136201</v>
      </c>
      <c r="H41" s="58">
        <f t="shared" si="3"/>
        <v>-9030592</v>
      </c>
      <c r="I41" s="58">
        <f t="shared" si="3"/>
        <v>41624380</v>
      </c>
      <c r="J41" s="58">
        <f t="shared" si="3"/>
        <v>86729989</v>
      </c>
      <c r="K41" s="58">
        <f t="shared" si="3"/>
        <v>-9416732</v>
      </c>
      <c r="L41" s="58">
        <f t="shared" si="3"/>
        <v>3981414</v>
      </c>
      <c r="M41" s="58">
        <f t="shared" si="3"/>
        <v>42442978</v>
      </c>
      <c r="N41" s="58">
        <f t="shared" si="3"/>
        <v>37007660</v>
      </c>
      <c r="O41" s="58">
        <f t="shared" si="3"/>
        <v>-6757661</v>
      </c>
      <c r="P41" s="58">
        <f t="shared" si="3"/>
        <v>-6620686</v>
      </c>
      <c r="Q41" s="58">
        <f t="shared" si="3"/>
        <v>11656454</v>
      </c>
      <c r="R41" s="58">
        <f t="shared" si="3"/>
        <v>-1721893</v>
      </c>
      <c r="S41" s="58">
        <f t="shared" si="3"/>
        <v>-5438814</v>
      </c>
      <c r="T41" s="58">
        <f t="shared" si="3"/>
        <v>-7526454</v>
      </c>
      <c r="U41" s="58">
        <f t="shared" si="3"/>
        <v>-5552673</v>
      </c>
      <c r="V41" s="58">
        <f t="shared" si="3"/>
        <v>-18517941</v>
      </c>
      <c r="W41" s="58">
        <f t="shared" si="3"/>
        <v>103497815</v>
      </c>
      <c r="X41" s="58">
        <f t="shared" si="3"/>
        <v>16210641</v>
      </c>
      <c r="Y41" s="58">
        <f t="shared" si="3"/>
        <v>87287174</v>
      </c>
      <c r="Z41" s="59">
        <f>+IF(X41&lt;&gt;0,+(Y41/X41)*100,0)</f>
        <v>538.4560302087992</v>
      </c>
      <c r="AA41" s="56">
        <f>SUM(AA37:AA40)</f>
        <v>16210641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29499763</v>
      </c>
      <c r="D43" s="64">
        <f>+D41-D42</f>
        <v>0</v>
      </c>
      <c r="E43" s="65">
        <f t="shared" si="4"/>
        <v>-4959674</v>
      </c>
      <c r="F43" s="66">
        <f t="shared" si="4"/>
        <v>16210641</v>
      </c>
      <c r="G43" s="66">
        <f t="shared" si="4"/>
        <v>54136201</v>
      </c>
      <c r="H43" s="66">
        <f t="shared" si="4"/>
        <v>-9030592</v>
      </c>
      <c r="I43" s="66">
        <f t="shared" si="4"/>
        <v>41624380</v>
      </c>
      <c r="J43" s="66">
        <f t="shared" si="4"/>
        <v>86729989</v>
      </c>
      <c r="K43" s="66">
        <f t="shared" si="4"/>
        <v>-9416732</v>
      </c>
      <c r="L43" s="66">
        <f t="shared" si="4"/>
        <v>3981414</v>
      </c>
      <c r="M43" s="66">
        <f t="shared" si="4"/>
        <v>42442978</v>
      </c>
      <c r="N43" s="66">
        <f t="shared" si="4"/>
        <v>37007660</v>
      </c>
      <c r="O43" s="66">
        <f t="shared" si="4"/>
        <v>-6757661</v>
      </c>
      <c r="P43" s="66">
        <f t="shared" si="4"/>
        <v>-6620686</v>
      </c>
      <c r="Q43" s="66">
        <f t="shared" si="4"/>
        <v>11656454</v>
      </c>
      <c r="R43" s="66">
        <f t="shared" si="4"/>
        <v>-1721893</v>
      </c>
      <c r="S43" s="66">
        <f t="shared" si="4"/>
        <v>-5438814</v>
      </c>
      <c r="T43" s="66">
        <f t="shared" si="4"/>
        <v>-7526454</v>
      </c>
      <c r="U43" s="66">
        <f t="shared" si="4"/>
        <v>-5552673</v>
      </c>
      <c r="V43" s="66">
        <f t="shared" si="4"/>
        <v>-18517941</v>
      </c>
      <c r="W43" s="66">
        <f t="shared" si="4"/>
        <v>103497815</v>
      </c>
      <c r="X43" s="66">
        <f t="shared" si="4"/>
        <v>16210641</v>
      </c>
      <c r="Y43" s="66">
        <f t="shared" si="4"/>
        <v>87287174</v>
      </c>
      <c r="Z43" s="67">
        <f>+IF(X43&lt;&gt;0,+(Y43/X43)*100,0)</f>
        <v>538.4560302087992</v>
      </c>
      <c r="AA43" s="64">
        <f>+AA41-AA42</f>
        <v>16210641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29499763</v>
      </c>
      <c r="D45" s="56">
        <f>SUM(D43:D44)</f>
        <v>0</v>
      </c>
      <c r="E45" s="57">
        <f t="shared" si="5"/>
        <v>-4959674</v>
      </c>
      <c r="F45" s="58">
        <f t="shared" si="5"/>
        <v>16210641</v>
      </c>
      <c r="G45" s="58">
        <f t="shared" si="5"/>
        <v>54136201</v>
      </c>
      <c r="H45" s="58">
        <f t="shared" si="5"/>
        <v>-9030592</v>
      </c>
      <c r="I45" s="58">
        <f t="shared" si="5"/>
        <v>41624380</v>
      </c>
      <c r="J45" s="58">
        <f t="shared" si="5"/>
        <v>86729989</v>
      </c>
      <c r="K45" s="58">
        <f t="shared" si="5"/>
        <v>-9416732</v>
      </c>
      <c r="L45" s="58">
        <f t="shared" si="5"/>
        <v>3981414</v>
      </c>
      <c r="M45" s="58">
        <f t="shared" si="5"/>
        <v>42442978</v>
      </c>
      <c r="N45" s="58">
        <f t="shared" si="5"/>
        <v>37007660</v>
      </c>
      <c r="O45" s="58">
        <f t="shared" si="5"/>
        <v>-6757661</v>
      </c>
      <c r="P45" s="58">
        <f t="shared" si="5"/>
        <v>-6620686</v>
      </c>
      <c r="Q45" s="58">
        <f t="shared" si="5"/>
        <v>11656454</v>
      </c>
      <c r="R45" s="58">
        <f t="shared" si="5"/>
        <v>-1721893</v>
      </c>
      <c r="S45" s="58">
        <f t="shared" si="5"/>
        <v>-5438814</v>
      </c>
      <c r="T45" s="58">
        <f t="shared" si="5"/>
        <v>-7526454</v>
      </c>
      <c r="U45" s="58">
        <f t="shared" si="5"/>
        <v>-5552673</v>
      </c>
      <c r="V45" s="58">
        <f t="shared" si="5"/>
        <v>-18517941</v>
      </c>
      <c r="W45" s="58">
        <f t="shared" si="5"/>
        <v>103497815</v>
      </c>
      <c r="X45" s="58">
        <f t="shared" si="5"/>
        <v>16210641</v>
      </c>
      <c r="Y45" s="58">
        <f t="shared" si="5"/>
        <v>87287174</v>
      </c>
      <c r="Z45" s="59">
        <f>+IF(X45&lt;&gt;0,+(Y45/X45)*100,0)</f>
        <v>538.4560302087992</v>
      </c>
      <c r="AA45" s="56">
        <f>SUM(AA43:AA44)</f>
        <v>16210641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29499763</v>
      </c>
      <c r="D47" s="71">
        <f>SUM(D45:D46)</f>
        <v>0</v>
      </c>
      <c r="E47" s="72">
        <f t="shared" si="6"/>
        <v>-4959674</v>
      </c>
      <c r="F47" s="73">
        <f t="shared" si="6"/>
        <v>16210641</v>
      </c>
      <c r="G47" s="73">
        <f t="shared" si="6"/>
        <v>54136201</v>
      </c>
      <c r="H47" s="74">
        <f t="shared" si="6"/>
        <v>-9030592</v>
      </c>
      <c r="I47" s="74">
        <f t="shared" si="6"/>
        <v>41624380</v>
      </c>
      <c r="J47" s="74">
        <f t="shared" si="6"/>
        <v>86729989</v>
      </c>
      <c r="K47" s="74">
        <f t="shared" si="6"/>
        <v>-9416732</v>
      </c>
      <c r="L47" s="74">
        <f t="shared" si="6"/>
        <v>3981414</v>
      </c>
      <c r="M47" s="73">
        <f t="shared" si="6"/>
        <v>42442978</v>
      </c>
      <c r="N47" s="73">
        <f t="shared" si="6"/>
        <v>37007660</v>
      </c>
      <c r="O47" s="74">
        <f t="shared" si="6"/>
        <v>-6757661</v>
      </c>
      <c r="P47" s="74">
        <f t="shared" si="6"/>
        <v>-6620686</v>
      </c>
      <c r="Q47" s="74">
        <f t="shared" si="6"/>
        <v>11656454</v>
      </c>
      <c r="R47" s="74">
        <f t="shared" si="6"/>
        <v>-1721893</v>
      </c>
      <c r="S47" s="74">
        <f t="shared" si="6"/>
        <v>-5438814</v>
      </c>
      <c r="T47" s="73">
        <f t="shared" si="6"/>
        <v>-7526454</v>
      </c>
      <c r="U47" s="73">
        <f t="shared" si="6"/>
        <v>-5552673</v>
      </c>
      <c r="V47" s="74">
        <f t="shared" si="6"/>
        <v>-18517941</v>
      </c>
      <c r="W47" s="74">
        <f t="shared" si="6"/>
        <v>103497815</v>
      </c>
      <c r="X47" s="74">
        <f t="shared" si="6"/>
        <v>16210641</v>
      </c>
      <c r="Y47" s="74">
        <f t="shared" si="6"/>
        <v>87287174</v>
      </c>
      <c r="Z47" s="75">
        <f>+IF(X47&lt;&gt;0,+(Y47/X47)*100,0)</f>
        <v>538.4560302087992</v>
      </c>
      <c r="AA47" s="76">
        <f>SUM(AA45:AA46)</f>
        <v>16210641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26577949</v>
      </c>
      <c r="D5" s="6"/>
      <c r="E5" s="7">
        <v>26114000</v>
      </c>
      <c r="F5" s="8">
        <v>26114000</v>
      </c>
      <c r="G5" s="8">
        <v>867433</v>
      </c>
      <c r="H5" s="8">
        <v>867433</v>
      </c>
      <c r="I5" s="8">
        <v>960694</v>
      </c>
      <c r="J5" s="8">
        <v>2695560</v>
      </c>
      <c r="K5" s="8">
        <v>960694</v>
      </c>
      <c r="L5" s="8">
        <v>960694</v>
      </c>
      <c r="M5" s="8">
        <v>960694</v>
      </c>
      <c r="N5" s="8">
        <v>2882082</v>
      </c>
      <c r="O5" s="8">
        <v>752670</v>
      </c>
      <c r="P5" s="8">
        <v>928455</v>
      </c>
      <c r="Q5" s="8">
        <v>961295</v>
      </c>
      <c r="R5" s="8">
        <v>2642420</v>
      </c>
      <c r="S5" s="8">
        <v>961295</v>
      </c>
      <c r="T5" s="8">
        <v>961295</v>
      </c>
      <c r="U5" s="8">
        <v>13690078</v>
      </c>
      <c r="V5" s="8">
        <v>15612668</v>
      </c>
      <c r="W5" s="8">
        <v>23832730</v>
      </c>
      <c r="X5" s="8">
        <v>26114000</v>
      </c>
      <c r="Y5" s="8">
        <v>-2281270</v>
      </c>
      <c r="Z5" s="2">
        <v>-8.74</v>
      </c>
      <c r="AA5" s="6">
        <v>26114000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502078</v>
      </c>
      <c r="D9" s="6"/>
      <c r="E9" s="7">
        <v>697000</v>
      </c>
      <c r="F9" s="8">
        <v>670000</v>
      </c>
      <c r="G9" s="8">
        <v>48375</v>
      </c>
      <c r="H9" s="8">
        <v>49747</v>
      </c>
      <c r="I9" s="8">
        <v>48607</v>
      </c>
      <c r="J9" s="8">
        <v>146729</v>
      </c>
      <c r="K9" s="8">
        <v>47845</v>
      </c>
      <c r="L9" s="8">
        <v>47758</v>
      </c>
      <c r="M9" s="8">
        <v>48510</v>
      </c>
      <c r="N9" s="8">
        <v>144113</v>
      </c>
      <c r="O9" s="8">
        <v>47344</v>
      </c>
      <c r="P9" s="8">
        <v>48040</v>
      </c>
      <c r="Q9" s="8">
        <v>48956</v>
      </c>
      <c r="R9" s="8">
        <v>144340</v>
      </c>
      <c r="S9" s="8">
        <v>48295</v>
      </c>
      <c r="T9" s="8">
        <v>48295</v>
      </c>
      <c r="U9" s="8">
        <v>48791</v>
      </c>
      <c r="V9" s="8">
        <v>145381</v>
      </c>
      <c r="W9" s="8">
        <v>580563</v>
      </c>
      <c r="X9" s="8">
        <v>670000</v>
      </c>
      <c r="Y9" s="8">
        <v>-89437</v>
      </c>
      <c r="Z9" s="2">
        <v>-13.35</v>
      </c>
      <c r="AA9" s="6">
        <v>670000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122991</v>
      </c>
      <c r="D11" s="6"/>
      <c r="E11" s="7">
        <v>700000</v>
      </c>
      <c r="F11" s="8">
        <v>600000</v>
      </c>
      <c r="G11" s="8">
        <v>4548</v>
      </c>
      <c r="H11" s="8">
        <v>6018</v>
      </c>
      <c r="I11" s="8">
        <v>32140</v>
      </c>
      <c r="J11" s="8">
        <v>42706</v>
      </c>
      <c r="K11" s="8">
        <v>-19505</v>
      </c>
      <c r="L11" s="8">
        <v>8573</v>
      </c>
      <c r="M11" s="8">
        <v>11533</v>
      </c>
      <c r="N11" s="8">
        <v>601</v>
      </c>
      <c r="O11" s="8">
        <v>2876</v>
      </c>
      <c r="P11" s="8">
        <v>13854</v>
      </c>
      <c r="Q11" s="8">
        <v>5467</v>
      </c>
      <c r="R11" s="8">
        <v>22197</v>
      </c>
      <c r="S11" s="8">
        <v>2876</v>
      </c>
      <c r="T11" s="8">
        <v>5876</v>
      </c>
      <c r="U11" s="8">
        <v>105326</v>
      </c>
      <c r="V11" s="8">
        <v>114078</v>
      </c>
      <c r="W11" s="8">
        <v>179582</v>
      </c>
      <c r="X11" s="8">
        <v>600000</v>
      </c>
      <c r="Y11" s="8">
        <v>-420418</v>
      </c>
      <c r="Z11" s="2">
        <v>-70.07</v>
      </c>
      <c r="AA11" s="6">
        <v>600000</v>
      </c>
    </row>
    <row r="12" spans="1:27" ht="12.75">
      <c r="A12" s="25" t="s">
        <v>37</v>
      </c>
      <c r="B12" s="29"/>
      <c r="C12" s="6">
        <v>1155108</v>
      </c>
      <c r="D12" s="6"/>
      <c r="E12" s="7">
        <v>750000</v>
      </c>
      <c r="F12" s="8">
        <v>1200000</v>
      </c>
      <c r="G12" s="8">
        <v>56860</v>
      </c>
      <c r="H12" s="8">
        <v>174320</v>
      </c>
      <c r="I12" s="8">
        <v>145089</v>
      </c>
      <c r="J12" s="8">
        <v>376269</v>
      </c>
      <c r="K12" s="8">
        <v>106901</v>
      </c>
      <c r="L12" s="8">
        <v>51755</v>
      </c>
      <c r="M12" s="8">
        <v>24702</v>
      </c>
      <c r="N12" s="8">
        <v>183358</v>
      </c>
      <c r="O12" s="8">
        <v>193620</v>
      </c>
      <c r="P12" s="8">
        <v>145355</v>
      </c>
      <c r="Q12" s="8">
        <v>98912</v>
      </c>
      <c r="R12" s="8">
        <v>437887</v>
      </c>
      <c r="S12" s="8">
        <v>123513</v>
      </c>
      <c r="T12" s="8">
        <v>128908</v>
      </c>
      <c r="U12" s="8">
        <v>73354</v>
      </c>
      <c r="V12" s="8">
        <v>325775</v>
      </c>
      <c r="W12" s="8">
        <v>1323289</v>
      </c>
      <c r="X12" s="8">
        <v>1200000</v>
      </c>
      <c r="Y12" s="8">
        <v>123289</v>
      </c>
      <c r="Z12" s="2">
        <v>10.27</v>
      </c>
      <c r="AA12" s="6">
        <v>1200000</v>
      </c>
    </row>
    <row r="13" spans="1:27" ht="12.75">
      <c r="A13" s="23" t="s">
        <v>38</v>
      </c>
      <c r="B13" s="29"/>
      <c r="C13" s="6">
        <v>567327</v>
      </c>
      <c r="D13" s="6"/>
      <c r="E13" s="7">
        <v>440000</v>
      </c>
      <c r="F13" s="8">
        <v>740000</v>
      </c>
      <c r="G13" s="8">
        <v>59035</v>
      </c>
      <c r="H13" s="8">
        <v>63811</v>
      </c>
      <c r="I13" s="8">
        <v>58378</v>
      </c>
      <c r="J13" s="8">
        <v>181224</v>
      </c>
      <c r="K13" s="8">
        <v>64828</v>
      </c>
      <c r="L13" s="8">
        <v>56749</v>
      </c>
      <c r="M13" s="8">
        <v>68026</v>
      </c>
      <c r="N13" s="8">
        <v>189603</v>
      </c>
      <c r="O13" s="8">
        <v>70399</v>
      </c>
      <c r="P13" s="8">
        <v>68250</v>
      </c>
      <c r="Q13" s="8">
        <v>73554</v>
      </c>
      <c r="R13" s="8">
        <v>212203</v>
      </c>
      <c r="S13" s="8">
        <v>69317</v>
      </c>
      <c r="T13" s="8">
        <v>81825</v>
      </c>
      <c r="U13" s="8">
        <v>79151</v>
      </c>
      <c r="V13" s="8">
        <v>230293</v>
      </c>
      <c r="W13" s="8">
        <v>813323</v>
      </c>
      <c r="X13" s="8">
        <v>740000</v>
      </c>
      <c r="Y13" s="8">
        <v>73323</v>
      </c>
      <c r="Z13" s="2">
        <v>9.91</v>
      </c>
      <c r="AA13" s="6">
        <v>740000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1752275</v>
      </c>
      <c r="D15" s="6"/>
      <c r="E15" s="7">
        <v>500000</v>
      </c>
      <c r="F15" s="8">
        <v>130000</v>
      </c>
      <c r="G15" s="8">
        <v>11067</v>
      </c>
      <c r="H15" s="8">
        <v>4183</v>
      </c>
      <c r="I15" s="8">
        <v>2957</v>
      </c>
      <c r="J15" s="8">
        <v>18207</v>
      </c>
      <c r="K15" s="8">
        <v>12800</v>
      </c>
      <c r="L15" s="8">
        <v>2600</v>
      </c>
      <c r="M15" s="8">
        <v>16088</v>
      </c>
      <c r="N15" s="8">
        <v>31488</v>
      </c>
      <c r="O15" s="8">
        <v>3800</v>
      </c>
      <c r="P15" s="8">
        <v>8785</v>
      </c>
      <c r="Q15" s="8">
        <v>5354</v>
      </c>
      <c r="R15" s="8">
        <v>17939</v>
      </c>
      <c r="S15" s="8">
        <v>1000</v>
      </c>
      <c r="T15" s="8">
        <v>1609</v>
      </c>
      <c r="U15" s="8">
        <v>6000</v>
      </c>
      <c r="V15" s="8">
        <v>8609</v>
      </c>
      <c r="W15" s="8">
        <v>76243</v>
      </c>
      <c r="X15" s="8">
        <v>130000</v>
      </c>
      <c r="Y15" s="8">
        <v>-53757</v>
      </c>
      <c r="Z15" s="2">
        <v>-41.35</v>
      </c>
      <c r="AA15" s="6">
        <v>130000</v>
      </c>
    </row>
    <row r="16" spans="1:27" ht="12.75">
      <c r="A16" s="23" t="s">
        <v>41</v>
      </c>
      <c r="B16" s="29"/>
      <c r="C16" s="6">
        <v>349813</v>
      </c>
      <c r="D16" s="6"/>
      <c r="E16" s="7">
        <v>525000</v>
      </c>
      <c r="F16" s="8">
        <v>260000</v>
      </c>
      <c r="G16" s="8">
        <v>42660</v>
      </c>
      <c r="H16" s="8">
        <v>23697</v>
      </c>
      <c r="I16" s="8"/>
      <c r="J16" s="8">
        <v>66357</v>
      </c>
      <c r="K16" s="8">
        <v>37630</v>
      </c>
      <c r="L16" s="8">
        <v>16530</v>
      </c>
      <c r="M16" s="8">
        <v>3600</v>
      </c>
      <c r="N16" s="8">
        <v>57760</v>
      </c>
      <c r="O16" s="8">
        <v>11270</v>
      </c>
      <c r="P16" s="8">
        <v>1608</v>
      </c>
      <c r="Q16" s="8">
        <v>222</v>
      </c>
      <c r="R16" s="8">
        <v>13100</v>
      </c>
      <c r="S16" s="8"/>
      <c r="T16" s="8"/>
      <c r="U16" s="8"/>
      <c r="V16" s="8"/>
      <c r="W16" s="8">
        <v>137217</v>
      </c>
      <c r="X16" s="8">
        <v>260000</v>
      </c>
      <c r="Y16" s="8">
        <v>-122783</v>
      </c>
      <c r="Z16" s="2">
        <v>-47.22</v>
      </c>
      <c r="AA16" s="6">
        <v>260000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130957790</v>
      </c>
      <c r="D18" s="6"/>
      <c r="E18" s="7">
        <v>152156200</v>
      </c>
      <c r="F18" s="8">
        <v>152151200</v>
      </c>
      <c r="G18" s="8">
        <v>56014135</v>
      </c>
      <c r="H18" s="8">
        <v>495867</v>
      </c>
      <c r="I18" s="8">
        <v>1362199</v>
      </c>
      <c r="J18" s="8">
        <v>57872201</v>
      </c>
      <c r="K18" s="8">
        <v>736498</v>
      </c>
      <c r="L18" s="8">
        <v>1352026</v>
      </c>
      <c r="M18" s="8">
        <v>45309550</v>
      </c>
      <c r="N18" s="8">
        <v>47398074</v>
      </c>
      <c r="O18" s="8">
        <v>3988107</v>
      </c>
      <c r="P18" s="8">
        <v>8841025</v>
      </c>
      <c r="Q18" s="8">
        <v>36805259</v>
      </c>
      <c r="R18" s="8">
        <v>49634391</v>
      </c>
      <c r="S18" s="8">
        <v>7861391</v>
      </c>
      <c r="T18" s="8">
        <v>324717</v>
      </c>
      <c r="U18" s="8">
        <v>3800232</v>
      </c>
      <c r="V18" s="8">
        <v>11986340</v>
      </c>
      <c r="W18" s="8">
        <v>166891006</v>
      </c>
      <c r="X18" s="8">
        <v>152151200</v>
      </c>
      <c r="Y18" s="8">
        <v>14739806</v>
      </c>
      <c r="Z18" s="2">
        <v>9.69</v>
      </c>
      <c r="AA18" s="6">
        <v>152151200</v>
      </c>
    </row>
    <row r="19" spans="1:27" ht="12.75">
      <c r="A19" s="23" t="s">
        <v>44</v>
      </c>
      <c r="B19" s="29"/>
      <c r="C19" s="6">
        <v>138945</v>
      </c>
      <c r="D19" s="6"/>
      <c r="E19" s="7">
        <v>195000</v>
      </c>
      <c r="F19" s="26">
        <v>253000</v>
      </c>
      <c r="G19" s="26">
        <v>2174</v>
      </c>
      <c r="H19" s="26"/>
      <c r="I19" s="26">
        <v>82036</v>
      </c>
      <c r="J19" s="26">
        <v>84210</v>
      </c>
      <c r="K19" s="26">
        <v>35063</v>
      </c>
      <c r="L19" s="26">
        <v>448</v>
      </c>
      <c r="M19" s="26"/>
      <c r="N19" s="26">
        <v>35511</v>
      </c>
      <c r="O19" s="26">
        <v>65334</v>
      </c>
      <c r="P19" s="26">
        <v>10252</v>
      </c>
      <c r="Q19" s="26"/>
      <c r="R19" s="26">
        <v>75586</v>
      </c>
      <c r="S19" s="26"/>
      <c r="T19" s="26">
        <v>28074</v>
      </c>
      <c r="U19" s="26"/>
      <c r="V19" s="26">
        <v>28074</v>
      </c>
      <c r="W19" s="26">
        <v>223381</v>
      </c>
      <c r="X19" s="26">
        <v>253000</v>
      </c>
      <c r="Y19" s="26">
        <v>-29619</v>
      </c>
      <c r="Z19" s="27">
        <v>-11.71</v>
      </c>
      <c r="AA19" s="28">
        <v>253000</v>
      </c>
    </row>
    <row r="20" spans="1:27" ht="12.75">
      <c r="A20" s="23" t="s">
        <v>45</v>
      </c>
      <c r="B20" s="29"/>
      <c r="C20" s="6">
        <v>-599778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161524498</v>
      </c>
      <c r="D21" s="33">
        <f t="shared" si="0"/>
        <v>0</v>
      </c>
      <c r="E21" s="34">
        <f t="shared" si="0"/>
        <v>182077200</v>
      </c>
      <c r="F21" s="35">
        <f t="shared" si="0"/>
        <v>182118200</v>
      </c>
      <c r="G21" s="35">
        <f t="shared" si="0"/>
        <v>57106287</v>
      </c>
      <c r="H21" s="35">
        <f t="shared" si="0"/>
        <v>1685076</v>
      </c>
      <c r="I21" s="35">
        <f t="shared" si="0"/>
        <v>2692100</v>
      </c>
      <c r="J21" s="35">
        <f t="shared" si="0"/>
        <v>61483463</v>
      </c>
      <c r="K21" s="35">
        <f t="shared" si="0"/>
        <v>1982754</v>
      </c>
      <c r="L21" s="35">
        <f t="shared" si="0"/>
        <v>2497133</v>
      </c>
      <c r="M21" s="35">
        <f t="shared" si="0"/>
        <v>46442703</v>
      </c>
      <c r="N21" s="35">
        <f t="shared" si="0"/>
        <v>50922590</v>
      </c>
      <c r="O21" s="35">
        <f t="shared" si="0"/>
        <v>5135420</v>
      </c>
      <c r="P21" s="35">
        <f t="shared" si="0"/>
        <v>10065624</v>
      </c>
      <c r="Q21" s="35">
        <f t="shared" si="0"/>
        <v>37999019</v>
      </c>
      <c r="R21" s="35">
        <f t="shared" si="0"/>
        <v>53200063</v>
      </c>
      <c r="S21" s="35">
        <f t="shared" si="0"/>
        <v>9067687</v>
      </c>
      <c r="T21" s="35">
        <f t="shared" si="0"/>
        <v>1580599</v>
      </c>
      <c r="U21" s="35">
        <f t="shared" si="0"/>
        <v>17802932</v>
      </c>
      <c r="V21" s="35">
        <f t="shared" si="0"/>
        <v>28451218</v>
      </c>
      <c r="W21" s="35">
        <f t="shared" si="0"/>
        <v>194057334</v>
      </c>
      <c r="X21" s="35">
        <f t="shared" si="0"/>
        <v>182118200</v>
      </c>
      <c r="Y21" s="35">
        <f t="shared" si="0"/>
        <v>11939134</v>
      </c>
      <c r="Z21" s="36">
        <f>+IF(X21&lt;&gt;0,+(Y21/X21)*100,0)</f>
        <v>6.555706129316016</v>
      </c>
      <c r="AA21" s="33">
        <f>SUM(AA5:AA20)</f>
        <v>182118200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54769866</v>
      </c>
      <c r="D24" s="6"/>
      <c r="E24" s="7">
        <v>63777527</v>
      </c>
      <c r="F24" s="8">
        <v>62311527</v>
      </c>
      <c r="G24" s="8">
        <v>7012873</v>
      </c>
      <c r="H24" s="8">
        <v>4855281</v>
      </c>
      <c r="I24" s="8">
        <v>4883601</v>
      </c>
      <c r="J24" s="8">
        <v>16751755</v>
      </c>
      <c r="K24" s="8">
        <v>4845879</v>
      </c>
      <c r="L24" s="8">
        <v>7244078</v>
      </c>
      <c r="M24" s="8">
        <v>4912059</v>
      </c>
      <c r="N24" s="8">
        <v>17002016</v>
      </c>
      <c r="O24" s="8">
        <v>4608387</v>
      </c>
      <c r="P24" s="8">
        <v>4371127</v>
      </c>
      <c r="Q24" s="8">
        <v>4465387</v>
      </c>
      <c r="R24" s="8">
        <v>13444901</v>
      </c>
      <c r="S24" s="8">
        <v>4213358</v>
      </c>
      <c r="T24" s="8">
        <v>4954155</v>
      </c>
      <c r="U24" s="8">
        <v>4487090</v>
      </c>
      <c r="V24" s="8">
        <v>13654603</v>
      </c>
      <c r="W24" s="8">
        <v>60853275</v>
      </c>
      <c r="X24" s="8">
        <v>62311527</v>
      </c>
      <c r="Y24" s="8">
        <v>-1458252</v>
      </c>
      <c r="Z24" s="2">
        <v>-2.34</v>
      </c>
      <c r="AA24" s="6">
        <v>62311527</v>
      </c>
    </row>
    <row r="25" spans="1:27" ht="12.75">
      <c r="A25" s="25" t="s">
        <v>49</v>
      </c>
      <c r="B25" s="24"/>
      <c r="C25" s="6">
        <v>10841650</v>
      </c>
      <c r="D25" s="6"/>
      <c r="E25" s="7">
        <v>11190489</v>
      </c>
      <c r="F25" s="8">
        <v>11190489</v>
      </c>
      <c r="G25" s="8">
        <v>902809</v>
      </c>
      <c r="H25" s="8">
        <v>902808</v>
      </c>
      <c r="I25" s="8">
        <v>902808</v>
      </c>
      <c r="J25" s="8">
        <v>2708425</v>
      </c>
      <c r="K25" s="8">
        <v>902808</v>
      </c>
      <c r="L25" s="8">
        <v>902808</v>
      </c>
      <c r="M25" s="8">
        <v>885919</v>
      </c>
      <c r="N25" s="8">
        <v>2691535</v>
      </c>
      <c r="O25" s="8">
        <v>877321</v>
      </c>
      <c r="P25" s="8">
        <v>877322</v>
      </c>
      <c r="Q25" s="8">
        <v>877321</v>
      </c>
      <c r="R25" s="8">
        <v>2631964</v>
      </c>
      <c r="S25" s="8">
        <v>877321</v>
      </c>
      <c r="T25" s="8">
        <v>962381</v>
      </c>
      <c r="U25" s="8">
        <v>1294193</v>
      </c>
      <c r="V25" s="8">
        <v>3133895</v>
      </c>
      <c r="W25" s="8">
        <v>11165819</v>
      </c>
      <c r="X25" s="8">
        <v>11190489</v>
      </c>
      <c r="Y25" s="8">
        <v>-24670</v>
      </c>
      <c r="Z25" s="2">
        <v>-0.22</v>
      </c>
      <c r="AA25" s="6">
        <v>11190489</v>
      </c>
    </row>
    <row r="26" spans="1:27" ht="12.75">
      <c r="A26" s="25" t="s">
        <v>50</v>
      </c>
      <c r="B26" s="24"/>
      <c r="C26" s="6">
        <v>3408585</v>
      </c>
      <c r="D26" s="6"/>
      <c r="E26" s="7">
        <v>2024607</v>
      </c>
      <c r="F26" s="8">
        <v>1022400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1022400</v>
      </c>
      <c r="Y26" s="8">
        <v>-1022400</v>
      </c>
      <c r="Z26" s="2">
        <v>-100</v>
      </c>
      <c r="AA26" s="6">
        <v>1022400</v>
      </c>
    </row>
    <row r="27" spans="1:27" ht="12.75">
      <c r="A27" s="25" t="s">
        <v>51</v>
      </c>
      <c r="B27" s="24"/>
      <c r="C27" s="6">
        <v>9338705</v>
      </c>
      <c r="D27" s="6"/>
      <c r="E27" s="7">
        <v>8421000</v>
      </c>
      <c r="F27" s="8">
        <v>8421000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8421000</v>
      </c>
      <c r="Y27" s="8">
        <v>-8421000</v>
      </c>
      <c r="Z27" s="2">
        <v>-100</v>
      </c>
      <c r="AA27" s="6">
        <v>8421000</v>
      </c>
    </row>
    <row r="28" spans="1:27" ht="12.75">
      <c r="A28" s="25" t="s">
        <v>52</v>
      </c>
      <c r="B28" s="24"/>
      <c r="C28" s="6">
        <v>1175999</v>
      </c>
      <c r="D28" s="6"/>
      <c r="E28" s="7">
        <v>600000</v>
      </c>
      <c r="F28" s="8">
        <v>760000</v>
      </c>
      <c r="G28" s="8">
        <v>98</v>
      </c>
      <c r="H28" s="8">
        <v>1074</v>
      </c>
      <c r="I28" s="8">
        <v>273</v>
      </c>
      <c r="J28" s="8">
        <v>1445</v>
      </c>
      <c r="K28" s="8">
        <v>2619</v>
      </c>
      <c r="L28" s="8">
        <v>80</v>
      </c>
      <c r="M28" s="8">
        <v>136223</v>
      </c>
      <c r="N28" s="8">
        <v>138922</v>
      </c>
      <c r="O28" s="8">
        <v>2134</v>
      </c>
      <c r="P28" s="8">
        <v>1151</v>
      </c>
      <c r="Q28" s="8">
        <v>185</v>
      </c>
      <c r="R28" s="8">
        <v>3470</v>
      </c>
      <c r="S28" s="8">
        <v>489</v>
      </c>
      <c r="T28" s="8">
        <v>1891</v>
      </c>
      <c r="U28" s="8">
        <v>100929</v>
      </c>
      <c r="V28" s="8">
        <v>103309</v>
      </c>
      <c r="W28" s="8">
        <v>247146</v>
      </c>
      <c r="X28" s="8">
        <v>760000</v>
      </c>
      <c r="Y28" s="8">
        <v>-512854</v>
      </c>
      <c r="Z28" s="2">
        <v>-67.48</v>
      </c>
      <c r="AA28" s="6">
        <v>760000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2385000</v>
      </c>
      <c r="D30" s="6"/>
      <c r="E30" s="7">
        <v>1352200</v>
      </c>
      <c r="F30" s="8">
        <v>1597271</v>
      </c>
      <c r="G30" s="8">
        <v>95904</v>
      </c>
      <c r="H30" s="8">
        <v>90822</v>
      </c>
      <c r="I30" s="8">
        <v>116015</v>
      </c>
      <c r="J30" s="8">
        <v>302741</v>
      </c>
      <c r="K30" s="8">
        <v>242553</v>
      </c>
      <c r="L30" s="8">
        <v>59802</v>
      </c>
      <c r="M30" s="8">
        <v>117838</v>
      </c>
      <c r="N30" s="8">
        <v>420193</v>
      </c>
      <c r="O30" s="8">
        <v>40234</v>
      </c>
      <c r="P30" s="8">
        <v>138326</v>
      </c>
      <c r="Q30" s="8">
        <v>49310</v>
      </c>
      <c r="R30" s="8">
        <v>227870</v>
      </c>
      <c r="S30" s="8">
        <v>937507</v>
      </c>
      <c r="T30" s="8">
        <v>822567</v>
      </c>
      <c r="U30" s="8">
        <v>189500</v>
      </c>
      <c r="V30" s="8">
        <v>1949574</v>
      </c>
      <c r="W30" s="8">
        <v>2900378</v>
      </c>
      <c r="X30" s="8">
        <v>1597271</v>
      </c>
      <c r="Y30" s="8">
        <v>1303107</v>
      </c>
      <c r="Z30" s="2">
        <v>81.58</v>
      </c>
      <c r="AA30" s="6">
        <v>1597271</v>
      </c>
    </row>
    <row r="31" spans="1:27" ht="12.75">
      <c r="A31" s="25" t="s">
        <v>55</v>
      </c>
      <c r="B31" s="24"/>
      <c r="C31" s="6">
        <v>39020042</v>
      </c>
      <c r="D31" s="6"/>
      <c r="E31" s="7">
        <v>54212589</v>
      </c>
      <c r="F31" s="8">
        <v>55195281</v>
      </c>
      <c r="G31" s="8">
        <v>4601685</v>
      </c>
      <c r="H31" s="8">
        <v>5353754</v>
      </c>
      <c r="I31" s="8">
        <v>4490302</v>
      </c>
      <c r="J31" s="8">
        <v>14445741</v>
      </c>
      <c r="K31" s="8">
        <v>4003045</v>
      </c>
      <c r="L31" s="8">
        <v>4992643</v>
      </c>
      <c r="M31" s="8">
        <v>9556361</v>
      </c>
      <c r="N31" s="8">
        <v>18552049</v>
      </c>
      <c r="O31" s="8">
        <v>5132533</v>
      </c>
      <c r="P31" s="8">
        <v>8490379</v>
      </c>
      <c r="Q31" s="8">
        <v>10221994</v>
      </c>
      <c r="R31" s="8">
        <v>23844906</v>
      </c>
      <c r="S31" s="8">
        <v>6036392</v>
      </c>
      <c r="T31" s="8">
        <v>851024</v>
      </c>
      <c r="U31" s="8">
        <v>5855711</v>
      </c>
      <c r="V31" s="8">
        <v>12743127</v>
      </c>
      <c r="W31" s="8">
        <v>69585823</v>
      </c>
      <c r="X31" s="8">
        <v>55195281</v>
      </c>
      <c r="Y31" s="8">
        <v>14390542</v>
      </c>
      <c r="Z31" s="2">
        <v>26.07</v>
      </c>
      <c r="AA31" s="6">
        <v>55195281</v>
      </c>
    </row>
    <row r="32" spans="1:27" ht="12.75">
      <c r="A32" s="25" t="s">
        <v>43</v>
      </c>
      <c r="B32" s="24"/>
      <c r="C32" s="6">
        <v>562088</v>
      </c>
      <c r="D32" s="6"/>
      <c r="E32" s="7">
        <v>770000</v>
      </c>
      <c r="F32" s="8">
        <v>1180300</v>
      </c>
      <c r="G32" s="8">
        <v>69750</v>
      </c>
      <c r="H32" s="8">
        <v>131670</v>
      </c>
      <c r="I32" s="8">
        <v>61550</v>
      </c>
      <c r="J32" s="8">
        <v>262970</v>
      </c>
      <c r="K32" s="8">
        <v>43500</v>
      </c>
      <c r="L32" s="8">
        <v>69970</v>
      </c>
      <c r="M32" s="8">
        <v>31700</v>
      </c>
      <c r="N32" s="8">
        <v>145170</v>
      </c>
      <c r="O32" s="8">
        <v>61942</v>
      </c>
      <c r="P32" s="8">
        <v>139953</v>
      </c>
      <c r="Q32" s="8">
        <v>42275</v>
      </c>
      <c r="R32" s="8">
        <v>244170</v>
      </c>
      <c r="S32" s="8">
        <v>-6300</v>
      </c>
      <c r="T32" s="8"/>
      <c r="U32" s="8">
        <v>27493</v>
      </c>
      <c r="V32" s="8">
        <v>21193</v>
      </c>
      <c r="W32" s="8">
        <v>673503</v>
      </c>
      <c r="X32" s="8">
        <v>1180300</v>
      </c>
      <c r="Y32" s="8">
        <v>-506797</v>
      </c>
      <c r="Z32" s="2">
        <v>-42.94</v>
      </c>
      <c r="AA32" s="6">
        <v>1180300</v>
      </c>
    </row>
    <row r="33" spans="1:27" ht="12.75">
      <c r="A33" s="25" t="s">
        <v>56</v>
      </c>
      <c r="B33" s="24"/>
      <c r="C33" s="6">
        <v>37030546</v>
      </c>
      <c r="D33" s="6"/>
      <c r="E33" s="7">
        <v>34311295</v>
      </c>
      <c r="F33" s="8">
        <v>35242409</v>
      </c>
      <c r="G33" s="8">
        <v>6546518</v>
      </c>
      <c r="H33" s="8">
        <v>1406566</v>
      </c>
      <c r="I33" s="8">
        <v>3511282</v>
      </c>
      <c r="J33" s="8">
        <v>11464366</v>
      </c>
      <c r="K33" s="8">
        <v>3566996</v>
      </c>
      <c r="L33" s="8">
        <v>3324572</v>
      </c>
      <c r="M33" s="8">
        <v>3939158</v>
      </c>
      <c r="N33" s="8">
        <v>10830726</v>
      </c>
      <c r="O33" s="8">
        <v>3226397</v>
      </c>
      <c r="P33" s="8">
        <v>4513305</v>
      </c>
      <c r="Q33" s="8">
        <v>2485750</v>
      </c>
      <c r="R33" s="8">
        <v>10225452</v>
      </c>
      <c r="S33" s="8">
        <v>1408918</v>
      </c>
      <c r="T33" s="8">
        <v>93233</v>
      </c>
      <c r="U33" s="8">
        <v>2141931</v>
      </c>
      <c r="V33" s="8">
        <v>3644082</v>
      </c>
      <c r="W33" s="8">
        <v>36164626</v>
      </c>
      <c r="X33" s="8">
        <v>35242409</v>
      </c>
      <c r="Y33" s="8">
        <v>922217</v>
      </c>
      <c r="Z33" s="2">
        <v>2.62</v>
      </c>
      <c r="AA33" s="6">
        <v>35242409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158532481</v>
      </c>
      <c r="D35" s="33">
        <f>SUM(D24:D34)</f>
        <v>0</v>
      </c>
      <c r="E35" s="34">
        <f t="shared" si="1"/>
        <v>176659707</v>
      </c>
      <c r="F35" s="35">
        <f t="shared" si="1"/>
        <v>176920677</v>
      </c>
      <c r="G35" s="35">
        <f t="shared" si="1"/>
        <v>19229637</v>
      </c>
      <c r="H35" s="35">
        <f t="shared" si="1"/>
        <v>12741975</v>
      </c>
      <c r="I35" s="35">
        <f t="shared" si="1"/>
        <v>13965831</v>
      </c>
      <c r="J35" s="35">
        <f t="shared" si="1"/>
        <v>45937443</v>
      </c>
      <c r="K35" s="35">
        <f t="shared" si="1"/>
        <v>13607400</v>
      </c>
      <c r="L35" s="35">
        <f t="shared" si="1"/>
        <v>16593953</v>
      </c>
      <c r="M35" s="35">
        <f t="shared" si="1"/>
        <v>19579258</v>
      </c>
      <c r="N35" s="35">
        <f t="shared" si="1"/>
        <v>49780611</v>
      </c>
      <c r="O35" s="35">
        <f t="shared" si="1"/>
        <v>13948948</v>
      </c>
      <c r="P35" s="35">
        <f t="shared" si="1"/>
        <v>18531563</v>
      </c>
      <c r="Q35" s="35">
        <f t="shared" si="1"/>
        <v>18142222</v>
      </c>
      <c r="R35" s="35">
        <f t="shared" si="1"/>
        <v>50622733</v>
      </c>
      <c r="S35" s="35">
        <f t="shared" si="1"/>
        <v>13467685</v>
      </c>
      <c r="T35" s="35">
        <f t="shared" si="1"/>
        <v>7685251</v>
      </c>
      <c r="U35" s="35">
        <f t="shared" si="1"/>
        <v>14096847</v>
      </c>
      <c r="V35" s="35">
        <f t="shared" si="1"/>
        <v>35249783</v>
      </c>
      <c r="W35" s="35">
        <f t="shared" si="1"/>
        <v>181590570</v>
      </c>
      <c r="X35" s="35">
        <f t="shared" si="1"/>
        <v>176920677</v>
      </c>
      <c r="Y35" s="35">
        <f t="shared" si="1"/>
        <v>4669893</v>
      </c>
      <c r="Z35" s="36">
        <f>+IF(X35&lt;&gt;0,+(Y35/X35)*100,0)</f>
        <v>2.6395405439240998</v>
      </c>
      <c r="AA35" s="33">
        <f>SUM(AA24:AA34)</f>
        <v>176920677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2992017</v>
      </c>
      <c r="D37" s="46">
        <f>+D21-D35</f>
        <v>0</v>
      </c>
      <c r="E37" s="47">
        <f t="shared" si="2"/>
        <v>5417493</v>
      </c>
      <c r="F37" s="48">
        <f t="shared" si="2"/>
        <v>5197523</v>
      </c>
      <c r="G37" s="48">
        <f t="shared" si="2"/>
        <v>37876650</v>
      </c>
      <c r="H37" s="48">
        <f t="shared" si="2"/>
        <v>-11056899</v>
      </c>
      <c r="I37" s="48">
        <f t="shared" si="2"/>
        <v>-11273731</v>
      </c>
      <c r="J37" s="48">
        <f t="shared" si="2"/>
        <v>15546020</v>
      </c>
      <c r="K37" s="48">
        <f t="shared" si="2"/>
        <v>-11624646</v>
      </c>
      <c r="L37" s="48">
        <f t="shared" si="2"/>
        <v>-14096820</v>
      </c>
      <c r="M37" s="48">
        <f t="shared" si="2"/>
        <v>26863445</v>
      </c>
      <c r="N37" s="48">
        <f t="shared" si="2"/>
        <v>1141979</v>
      </c>
      <c r="O37" s="48">
        <f t="shared" si="2"/>
        <v>-8813528</v>
      </c>
      <c r="P37" s="48">
        <f t="shared" si="2"/>
        <v>-8465939</v>
      </c>
      <c r="Q37" s="48">
        <f t="shared" si="2"/>
        <v>19856797</v>
      </c>
      <c r="R37" s="48">
        <f t="shared" si="2"/>
        <v>2577330</v>
      </c>
      <c r="S37" s="48">
        <f t="shared" si="2"/>
        <v>-4399998</v>
      </c>
      <c r="T37" s="48">
        <f t="shared" si="2"/>
        <v>-6104652</v>
      </c>
      <c r="U37" s="48">
        <f t="shared" si="2"/>
        <v>3706085</v>
      </c>
      <c r="V37" s="48">
        <f t="shared" si="2"/>
        <v>-6798565</v>
      </c>
      <c r="W37" s="48">
        <f t="shared" si="2"/>
        <v>12466764</v>
      </c>
      <c r="X37" s="48">
        <f>IF(F21=F35,0,X21-X35)</f>
        <v>5197523</v>
      </c>
      <c r="Y37" s="48">
        <f t="shared" si="2"/>
        <v>7269241</v>
      </c>
      <c r="Z37" s="49">
        <f>+IF(X37&lt;&gt;0,+(Y37/X37)*100,0)</f>
        <v>139.85971779249462</v>
      </c>
      <c r="AA37" s="46">
        <f>+AA21-AA35</f>
        <v>5197523</v>
      </c>
    </row>
    <row r="38" spans="1:27" ht="22.5" customHeight="1">
      <c r="A38" s="50" t="s">
        <v>60</v>
      </c>
      <c r="B38" s="29"/>
      <c r="C38" s="6">
        <v>37389512</v>
      </c>
      <c r="D38" s="6"/>
      <c r="E38" s="7">
        <v>24912800</v>
      </c>
      <c r="F38" s="8">
        <v>31125800</v>
      </c>
      <c r="G38" s="8"/>
      <c r="H38" s="8">
        <v>4585728</v>
      </c>
      <c r="I38" s="8">
        <v>3309909</v>
      </c>
      <c r="J38" s="8">
        <v>7895637</v>
      </c>
      <c r="K38" s="8">
        <v>3167071</v>
      </c>
      <c r="L38" s="8">
        <v>2771077</v>
      </c>
      <c r="M38" s="8">
        <v>812401</v>
      </c>
      <c r="N38" s="8">
        <v>6750549</v>
      </c>
      <c r="O38" s="8">
        <v>43247</v>
      </c>
      <c r="P38" s="8">
        <v>3748162</v>
      </c>
      <c r="Q38" s="8">
        <v>2386548</v>
      </c>
      <c r="R38" s="8">
        <v>6177957</v>
      </c>
      <c r="S38" s="8"/>
      <c r="T38" s="8">
        <v>214564</v>
      </c>
      <c r="U38" s="8">
        <v>7253581</v>
      </c>
      <c r="V38" s="8">
        <v>7468145</v>
      </c>
      <c r="W38" s="8">
        <v>28292288</v>
      </c>
      <c r="X38" s="8">
        <v>31125800</v>
      </c>
      <c r="Y38" s="8">
        <v>-2833512</v>
      </c>
      <c r="Z38" s="2">
        <v>-9.1</v>
      </c>
      <c r="AA38" s="6">
        <v>31125800</v>
      </c>
    </row>
    <row r="39" spans="1:27" ht="57" customHeight="1">
      <c r="A39" s="50" t="s">
        <v>61</v>
      </c>
      <c r="B39" s="29"/>
      <c r="C39" s="28">
        <v>30813515</v>
      </c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2083097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73278141</v>
      </c>
      <c r="D41" s="56">
        <f>SUM(D37:D40)</f>
        <v>0</v>
      </c>
      <c r="E41" s="57">
        <f t="shared" si="3"/>
        <v>30330293</v>
      </c>
      <c r="F41" s="58">
        <f t="shared" si="3"/>
        <v>36323323</v>
      </c>
      <c r="G41" s="58">
        <f t="shared" si="3"/>
        <v>37876650</v>
      </c>
      <c r="H41" s="58">
        <f t="shared" si="3"/>
        <v>-6471171</v>
      </c>
      <c r="I41" s="58">
        <f t="shared" si="3"/>
        <v>-7963822</v>
      </c>
      <c r="J41" s="58">
        <f t="shared" si="3"/>
        <v>23441657</v>
      </c>
      <c r="K41" s="58">
        <f t="shared" si="3"/>
        <v>-8457575</v>
      </c>
      <c r="L41" s="58">
        <f t="shared" si="3"/>
        <v>-11325743</v>
      </c>
      <c r="M41" s="58">
        <f t="shared" si="3"/>
        <v>27675846</v>
      </c>
      <c r="N41" s="58">
        <f t="shared" si="3"/>
        <v>7892528</v>
      </c>
      <c r="O41" s="58">
        <f t="shared" si="3"/>
        <v>-8770281</v>
      </c>
      <c r="P41" s="58">
        <f t="shared" si="3"/>
        <v>-4717777</v>
      </c>
      <c r="Q41" s="58">
        <f t="shared" si="3"/>
        <v>22243345</v>
      </c>
      <c r="R41" s="58">
        <f t="shared" si="3"/>
        <v>8755287</v>
      </c>
      <c r="S41" s="58">
        <f t="shared" si="3"/>
        <v>-4399998</v>
      </c>
      <c r="T41" s="58">
        <f t="shared" si="3"/>
        <v>-5890088</v>
      </c>
      <c r="U41" s="58">
        <f t="shared" si="3"/>
        <v>10959666</v>
      </c>
      <c r="V41" s="58">
        <f t="shared" si="3"/>
        <v>669580</v>
      </c>
      <c r="W41" s="58">
        <f t="shared" si="3"/>
        <v>40759052</v>
      </c>
      <c r="X41" s="58">
        <f t="shared" si="3"/>
        <v>36323323</v>
      </c>
      <c r="Y41" s="58">
        <f t="shared" si="3"/>
        <v>4435729</v>
      </c>
      <c r="Z41" s="59">
        <f>+IF(X41&lt;&gt;0,+(Y41/X41)*100,0)</f>
        <v>12.211792957378927</v>
      </c>
      <c r="AA41" s="56">
        <f>SUM(AA37:AA40)</f>
        <v>36323323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73278141</v>
      </c>
      <c r="D43" s="64">
        <f>+D41-D42</f>
        <v>0</v>
      </c>
      <c r="E43" s="65">
        <f t="shared" si="4"/>
        <v>30330293</v>
      </c>
      <c r="F43" s="66">
        <f t="shared" si="4"/>
        <v>36323323</v>
      </c>
      <c r="G43" s="66">
        <f t="shared" si="4"/>
        <v>37876650</v>
      </c>
      <c r="H43" s="66">
        <f t="shared" si="4"/>
        <v>-6471171</v>
      </c>
      <c r="I43" s="66">
        <f t="shared" si="4"/>
        <v>-7963822</v>
      </c>
      <c r="J43" s="66">
        <f t="shared" si="4"/>
        <v>23441657</v>
      </c>
      <c r="K43" s="66">
        <f t="shared" si="4"/>
        <v>-8457575</v>
      </c>
      <c r="L43" s="66">
        <f t="shared" si="4"/>
        <v>-11325743</v>
      </c>
      <c r="M43" s="66">
        <f t="shared" si="4"/>
        <v>27675846</v>
      </c>
      <c r="N43" s="66">
        <f t="shared" si="4"/>
        <v>7892528</v>
      </c>
      <c r="O43" s="66">
        <f t="shared" si="4"/>
        <v>-8770281</v>
      </c>
      <c r="P43" s="66">
        <f t="shared" si="4"/>
        <v>-4717777</v>
      </c>
      <c r="Q43" s="66">
        <f t="shared" si="4"/>
        <v>22243345</v>
      </c>
      <c r="R43" s="66">
        <f t="shared" si="4"/>
        <v>8755287</v>
      </c>
      <c r="S43" s="66">
        <f t="shared" si="4"/>
        <v>-4399998</v>
      </c>
      <c r="T43" s="66">
        <f t="shared" si="4"/>
        <v>-5890088</v>
      </c>
      <c r="U43" s="66">
        <f t="shared" si="4"/>
        <v>10959666</v>
      </c>
      <c r="V43" s="66">
        <f t="shared" si="4"/>
        <v>669580</v>
      </c>
      <c r="W43" s="66">
        <f t="shared" si="4"/>
        <v>40759052</v>
      </c>
      <c r="X43" s="66">
        <f t="shared" si="4"/>
        <v>36323323</v>
      </c>
      <c r="Y43" s="66">
        <f t="shared" si="4"/>
        <v>4435729</v>
      </c>
      <c r="Z43" s="67">
        <f>+IF(X43&lt;&gt;0,+(Y43/X43)*100,0)</f>
        <v>12.211792957378927</v>
      </c>
      <c r="AA43" s="64">
        <f>+AA41-AA42</f>
        <v>36323323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73278141</v>
      </c>
      <c r="D45" s="56">
        <f>SUM(D43:D44)</f>
        <v>0</v>
      </c>
      <c r="E45" s="57">
        <f t="shared" si="5"/>
        <v>30330293</v>
      </c>
      <c r="F45" s="58">
        <f t="shared" si="5"/>
        <v>36323323</v>
      </c>
      <c r="G45" s="58">
        <f t="shared" si="5"/>
        <v>37876650</v>
      </c>
      <c r="H45" s="58">
        <f t="shared" si="5"/>
        <v>-6471171</v>
      </c>
      <c r="I45" s="58">
        <f t="shared" si="5"/>
        <v>-7963822</v>
      </c>
      <c r="J45" s="58">
        <f t="shared" si="5"/>
        <v>23441657</v>
      </c>
      <c r="K45" s="58">
        <f t="shared" si="5"/>
        <v>-8457575</v>
      </c>
      <c r="L45" s="58">
        <f t="shared" si="5"/>
        <v>-11325743</v>
      </c>
      <c r="M45" s="58">
        <f t="shared" si="5"/>
        <v>27675846</v>
      </c>
      <c r="N45" s="58">
        <f t="shared" si="5"/>
        <v>7892528</v>
      </c>
      <c r="O45" s="58">
        <f t="shared" si="5"/>
        <v>-8770281</v>
      </c>
      <c r="P45" s="58">
        <f t="shared" si="5"/>
        <v>-4717777</v>
      </c>
      <c r="Q45" s="58">
        <f t="shared" si="5"/>
        <v>22243345</v>
      </c>
      <c r="R45" s="58">
        <f t="shared" si="5"/>
        <v>8755287</v>
      </c>
      <c r="S45" s="58">
        <f t="shared" si="5"/>
        <v>-4399998</v>
      </c>
      <c r="T45" s="58">
        <f t="shared" si="5"/>
        <v>-5890088</v>
      </c>
      <c r="U45" s="58">
        <f t="shared" si="5"/>
        <v>10959666</v>
      </c>
      <c r="V45" s="58">
        <f t="shared" si="5"/>
        <v>669580</v>
      </c>
      <c r="W45" s="58">
        <f t="shared" si="5"/>
        <v>40759052</v>
      </c>
      <c r="X45" s="58">
        <f t="shared" si="5"/>
        <v>36323323</v>
      </c>
      <c r="Y45" s="58">
        <f t="shared" si="5"/>
        <v>4435729</v>
      </c>
      <c r="Z45" s="59">
        <f>+IF(X45&lt;&gt;0,+(Y45/X45)*100,0)</f>
        <v>12.211792957378927</v>
      </c>
      <c r="AA45" s="56">
        <f>SUM(AA43:AA44)</f>
        <v>36323323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73278141</v>
      </c>
      <c r="D47" s="71">
        <f>SUM(D45:D46)</f>
        <v>0</v>
      </c>
      <c r="E47" s="72">
        <f t="shared" si="6"/>
        <v>30330293</v>
      </c>
      <c r="F47" s="73">
        <f t="shared" si="6"/>
        <v>36323323</v>
      </c>
      <c r="G47" s="73">
        <f t="shared" si="6"/>
        <v>37876650</v>
      </c>
      <c r="H47" s="74">
        <f t="shared" si="6"/>
        <v>-6471171</v>
      </c>
      <c r="I47" s="74">
        <f t="shared" si="6"/>
        <v>-7963822</v>
      </c>
      <c r="J47" s="74">
        <f t="shared" si="6"/>
        <v>23441657</v>
      </c>
      <c r="K47" s="74">
        <f t="shared" si="6"/>
        <v>-8457575</v>
      </c>
      <c r="L47" s="74">
        <f t="shared" si="6"/>
        <v>-11325743</v>
      </c>
      <c r="M47" s="73">
        <f t="shared" si="6"/>
        <v>27675846</v>
      </c>
      <c r="N47" s="73">
        <f t="shared" si="6"/>
        <v>7892528</v>
      </c>
      <c r="O47" s="74">
        <f t="shared" si="6"/>
        <v>-8770281</v>
      </c>
      <c r="P47" s="74">
        <f t="shared" si="6"/>
        <v>-4717777</v>
      </c>
      <c r="Q47" s="74">
        <f t="shared" si="6"/>
        <v>22243345</v>
      </c>
      <c r="R47" s="74">
        <f t="shared" si="6"/>
        <v>8755287</v>
      </c>
      <c r="S47" s="74">
        <f t="shared" si="6"/>
        <v>-4399998</v>
      </c>
      <c r="T47" s="73">
        <f t="shared" si="6"/>
        <v>-5890088</v>
      </c>
      <c r="U47" s="73">
        <f t="shared" si="6"/>
        <v>10959666</v>
      </c>
      <c r="V47" s="74">
        <f t="shared" si="6"/>
        <v>669580</v>
      </c>
      <c r="W47" s="74">
        <f t="shared" si="6"/>
        <v>40759052</v>
      </c>
      <c r="X47" s="74">
        <f t="shared" si="6"/>
        <v>36323323</v>
      </c>
      <c r="Y47" s="74">
        <f t="shared" si="6"/>
        <v>4435729</v>
      </c>
      <c r="Z47" s="75">
        <f>+IF(X47&lt;&gt;0,+(Y47/X47)*100,0)</f>
        <v>12.211792957378927</v>
      </c>
      <c r="AA47" s="76">
        <f>SUM(AA45:AA46)</f>
        <v>36323323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477137970</v>
      </c>
      <c r="D5" s="6"/>
      <c r="E5" s="7">
        <v>520379700</v>
      </c>
      <c r="F5" s="8">
        <v>510226700</v>
      </c>
      <c r="G5" s="8">
        <v>88013224</v>
      </c>
      <c r="H5" s="8">
        <v>23394849</v>
      </c>
      <c r="I5" s="8">
        <v>39814998</v>
      </c>
      <c r="J5" s="8">
        <v>151223071</v>
      </c>
      <c r="K5" s="8">
        <v>39900052</v>
      </c>
      <c r="L5" s="8">
        <v>39623609</v>
      </c>
      <c r="M5" s="8">
        <v>39540200</v>
      </c>
      <c r="N5" s="8">
        <v>119063861</v>
      </c>
      <c r="O5" s="8">
        <v>39231331</v>
      </c>
      <c r="P5" s="8">
        <v>39700377</v>
      </c>
      <c r="Q5" s="8">
        <v>39732381</v>
      </c>
      <c r="R5" s="8">
        <v>118664089</v>
      </c>
      <c r="S5" s="8">
        <v>39726492</v>
      </c>
      <c r="T5" s="8">
        <v>39727520</v>
      </c>
      <c r="U5" s="8">
        <v>39754060</v>
      </c>
      <c r="V5" s="8">
        <v>119208072</v>
      </c>
      <c r="W5" s="8">
        <v>508159093</v>
      </c>
      <c r="X5" s="8">
        <v>510226691</v>
      </c>
      <c r="Y5" s="8">
        <v>-2067598</v>
      </c>
      <c r="Z5" s="2">
        <v>-0.41</v>
      </c>
      <c r="AA5" s="6">
        <v>510226700</v>
      </c>
    </row>
    <row r="6" spans="1:27" ht="12.75">
      <c r="A6" s="23" t="s">
        <v>32</v>
      </c>
      <c r="B6" s="24"/>
      <c r="C6" s="6">
        <v>1362631040</v>
      </c>
      <c r="D6" s="6"/>
      <c r="E6" s="7">
        <v>1573324400</v>
      </c>
      <c r="F6" s="8">
        <v>1571924400</v>
      </c>
      <c r="G6" s="8">
        <v>122714278</v>
      </c>
      <c r="H6" s="8">
        <v>187033276</v>
      </c>
      <c r="I6" s="8">
        <v>146091540</v>
      </c>
      <c r="J6" s="8">
        <v>455839094</v>
      </c>
      <c r="K6" s="8">
        <v>78247711</v>
      </c>
      <c r="L6" s="8">
        <v>121850768</v>
      </c>
      <c r="M6" s="8">
        <v>113552400</v>
      </c>
      <c r="N6" s="8">
        <v>313650879</v>
      </c>
      <c r="O6" s="8">
        <v>111229992</v>
      </c>
      <c r="P6" s="8">
        <v>121140306</v>
      </c>
      <c r="Q6" s="8">
        <v>117284416</v>
      </c>
      <c r="R6" s="8">
        <v>349654714</v>
      </c>
      <c r="S6" s="8">
        <v>97858330</v>
      </c>
      <c r="T6" s="8">
        <v>89216087</v>
      </c>
      <c r="U6" s="8">
        <v>111094146</v>
      </c>
      <c r="V6" s="8">
        <v>298168563</v>
      </c>
      <c r="W6" s="8">
        <v>1417313250</v>
      </c>
      <c r="X6" s="8">
        <v>1571924402</v>
      </c>
      <c r="Y6" s="8">
        <v>-154611152</v>
      </c>
      <c r="Z6" s="2">
        <v>-9.84</v>
      </c>
      <c r="AA6" s="6">
        <v>1571924400</v>
      </c>
    </row>
    <row r="7" spans="1:27" ht="12.75">
      <c r="A7" s="25" t="s">
        <v>33</v>
      </c>
      <c r="B7" s="24"/>
      <c r="C7" s="6">
        <v>417711784</v>
      </c>
      <c r="D7" s="6"/>
      <c r="E7" s="7">
        <v>388298900</v>
      </c>
      <c r="F7" s="8">
        <v>388298900</v>
      </c>
      <c r="G7" s="8">
        <v>30297912</v>
      </c>
      <c r="H7" s="8">
        <v>80543301</v>
      </c>
      <c r="I7" s="8">
        <v>37013131</v>
      </c>
      <c r="J7" s="8">
        <v>147854344</v>
      </c>
      <c r="K7" s="8">
        <v>33463174</v>
      </c>
      <c r="L7" s="8">
        <v>36897731</v>
      </c>
      <c r="M7" s="8">
        <v>-520841</v>
      </c>
      <c r="N7" s="8">
        <v>69840064</v>
      </c>
      <c r="O7" s="8">
        <v>44612297</v>
      </c>
      <c r="P7" s="8">
        <v>54647186</v>
      </c>
      <c r="Q7" s="8">
        <v>43278563</v>
      </c>
      <c r="R7" s="8">
        <v>142538046</v>
      </c>
      <c r="S7" s="8">
        <v>36339515</v>
      </c>
      <c r="T7" s="8">
        <v>43231501</v>
      </c>
      <c r="U7" s="8">
        <v>40978439</v>
      </c>
      <c r="V7" s="8">
        <v>120549455</v>
      </c>
      <c r="W7" s="8">
        <v>480781909</v>
      </c>
      <c r="X7" s="8">
        <v>388298899</v>
      </c>
      <c r="Y7" s="8">
        <v>92483010</v>
      </c>
      <c r="Z7" s="2">
        <v>23.82</v>
      </c>
      <c r="AA7" s="6">
        <v>388298900</v>
      </c>
    </row>
    <row r="8" spans="1:27" ht="12.75">
      <c r="A8" s="25" t="s">
        <v>34</v>
      </c>
      <c r="B8" s="24"/>
      <c r="C8" s="6">
        <v>100463245</v>
      </c>
      <c r="D8" s="6"/>
      <c r="E8" s="7">
        <v>101068000</v>
      </c>
      <c r="F8" s="8">
        <v>105568000</v>
      </c>
      <c r="G8" s="8">
        <v>8468185</v>
      </c>
      <c r="H8" s="8">
        <v>8190876</v>
      </c>
      <c r="I8" s="8">
        <v>8341943</v>
      </c>
      <c r="J8" s="8">
        <v>25001004</v>
      </c>
      <c r="K8" s="8">
        <v>8221438</v>
      </c>
      <c r="L8" s="8">
        <v>8128073</v>
      </c>
      <c r="M8" s="8">
        <v>8857086</v>
      </c>
      <c r="N8" s="8">
        <v>25206597</v>
      </c>
      <c r="O8" s="8">
        <v>8093080</v>
      </c>
      <c r="P8" s="8">
        <v>8495179</v>
      </c>
      <c r="Q8" s="8">
        <v>8476096</v>
      </c>
      <c r="R8" s="8">
        <v>25064355</v>
      </c>
      <c r="S8" s="8">
        <v>8381278</v>
      </c>
      <c r="T8" s="8">
        <v>8512026</v>
      </c>
      <c r="U8" s="8">
        <v>9441660</v>
      </c>
      <c r="V8" s="8">
        <v>26334964</v>
      </c>
      <c r="W8" s="8">
        <v>101606920</v>
      </c>
      <c r="X8" s="8">
        <v>105568000</v>
      </c>
      <c r="Y8" s="8">
        <v>-3961080</v>
      </c>
      <c r="Z8" s="2">
        <v>-3.75</v>
      </c>
      <c r="AA8" s="6">
        <v>105568000</v>
      </c>
    </row>
    <row r="9" spans="1:27" ht="12.75">
      <c r="A9" s="25" t="s">
        <v>35</v>
      </c>
      <c r="B9" s="24"/>
      <c r="C9" s="6">
        <v>85041936</v>
      </c>
      <c r="D9" s="6"/>
      <c r="E9" s="7">
        <v>113268300</v>
      </c>
      <c r="F9" s="8">
        <v>110768300</v>
      </c>
      <c r="G9" s="8">
        <v>7845708</v>
      </c>
      <c r="H9" s="8">
        <v>7849154</v>
      </c>
      <c r="I9" s="8">
        <v>7891302</v>
      </c>
      <c r="J9" s="8">
        <v>23586164</v>
      </c>
      <c r="K9" s="8">
        <v>7865491</v>
      </c>
      <c r="L9" s="8">
        <v>7848404</v>
      </c>
      <c r="M9" s="8">
        <v>7848933</v>
      </c>
      <c r="N9" s="8">
        <v>23562828</v>
      </c>
      <c r="O9" s="8">
        <v>7774658</v>
      </c>
      <c r="P9" s="8">
        <v>7850463</v>
      </c>
      <c r="Q9" s="8">
        <v>7835231</v>
      </c>
      <c r="R9" s="8">
        <v>23460352</v>
      </c>
      <c r="S9" s="8">
        <v>7813738</v>
      </c>
      <c r="T9" s="8">
        <v>7813738</v>
      </c>
      <c r="U9" s="8">
        <v>7829191</v>
      </c>
      <c r="V9" s="8">
        <v>23456667</v>
      </c>
      <c r="W9" s="8">
        <v>94066011</v>
      </c>
      <c r="X9" s="8">
        <v>110768301</v>
      </c>
      <c r="Y9" s="8">
        <v>-16702290</v>
      </c>
      <c r="Z9" s="2">
        <v>-15.08</v>
      </c>
      <c r="AA9" s="6">
        <v>110768300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7416278</v>
      </c>
      <c r="D11" s="6"/>
      <c r="E11" s="7">
        <v>10802300</v>
      </c>
      <c r="F11" s="8">
        <v>10642300</v>
      </c>
      <c r="G11" s="8">
        <v>607730</v>
      </c>
      <c r="H11" s="8">
        <v>1670354</v>
      </c>
      <c r="I11" s="8">
        <v>331241</v>
      </c>
      <c r="J11" s="8">
        <v>2609325</v>
      </c>
      <c r="K11" s="8">
        <v>373669</v>
      </c>
      <c r="L11" s="8">
        <v>400743</v>
      </c>
      <c r="M11" s="8">
        <v>424408</v>
      </c>
      <c r="N11" s="8">
        <v>1198820</v>
      </c>
      <c r="O11" s="8">
        <v>430834</v>
      </c>
      <c r="P11" s="8">
        <v>823736</v>
      </c>
      <c r="Q11" s="8">
        <v>430761</v>
      </c>
      <c r="R11" s="8">
        <v>1685331</v>
      </c>
      <c r="S11" s="8">
        <v>376141</v>
      </c>
      <c r="T11" s="8">
        <v>901734</v>
      </c>
      <c r="U11" s="8">
        <v>403577</v>
      </c>
      <c r="V11" s="8">
        <v>1681452</v>
      </c>
      <c r="W11" s="8">
        <v>7174928</v>
      </c>
      <c r="X11" s="8">
        <v>10642301</v>
      </c>
      <c r="Y11" s="8">
        <v>-3467373</v>
      </c>
      <c r="Z11" s="2">
        <v>-32.58</v>
      </c>
      <c r="AA11" s="6">
        <v>10642300</v>
      </c>
    </row>
    <row r="12" spans="1:27" ht="12.75">
      <c r="A12" s="25" t="s">
        <v>37</v>
      </c>
      <c r="B12" s="29"/>
      <c r="C12" s="6">
        <v>27999016</v>
      </c>
      <c r="D12" s="6"/>
      <c r="E12" s="7">
        <v>58000000</v>
      </c>
      <c r="F12" s="8">
        <v>58000000</v>
      </c>
      <c r="G12" s="8">
        <v>2607553</v>
      </c>
      <c r="H12" s="8">
        <v>1441888</v>
      </c>
      <c r="I12" s="8">
        <v>1280189</v>
      </c>
      <c r="J12" s="8">
        <v>5329630</v>
      </c>
      <c r="K12" s="8">
        <v>1201424</v>
      </c>
      <c r="L12" s="8">
        <v>240095</v>
      </c>
      <c r="M12" s="8">
        <v>5685489</v>
      </c>
      <c r="N12" s="8">
        <v>7127008</v>
      </c>
      <c r="O12" s="8">
        <v>1916647</v>
      </c>
      <c r="P12" s="8">
        <v>4419009</v>
      </c>
      <c r="Q12" s="8">
        <v>4482707</v>
      </c>
      <c r="R12" s="8">
        <v>10818363</v>
      </c>
      <c r="S12" s="8">
        <v>10815881</v>
      </c>
      <c r="T12" s="8">
        <v>1946736</v>
      </c>
      <c r="U12" s="8">
        <v>4331791</v>
      </c>
      <c r="V12" s="8">
        <v>17094408</v>
      </c>
      <c r="W12" s="8">
        <v>40369409</v>
      </c>
      <c r="X12" s="8">
        <v>58000000</v>
      </c>
      <c r="Y12" s="8">
        <v>-17630591</v>
      </c>
      <c r="Z12" s="2">
        <v>-30.4</v>
      </c>
      <c r="AA12" s="6">
        <v>58000000</v>
      </c>
    </row>
    <row r="13" spans="1:27" ht="12.75">
      <c r="A13" s="23" t="s">
        <v>38</v>
      </c>
      <c r="B13" s="29"/>
      <c r="C13" s="6">
        <v>129852</v>
      </c>
      <c r="D13" s="6"/>
      <c r="E13" s="7">
        <v>108700</v>
      </c>
      <c r="F13" s="8">
        <v>108700</v>
      </c>
      <c r="G13" s="8">
        <v>12181</v>
      </c>
      <c r="H13" s="8">
        <v>13415</v>
      </c>
      <c r="I13" s="8">
        <v>13414</v>
      </c>
      <c r="J13" s="8">
        <v>39010</v>
      </c>
      <c r="K13" s="8">
        <v>12973</v>
      </c>
      <c r="L13" s="8">
        <v>15065</v>
      </c>
      <c r="M13" s="8">
        <v>2870</v>
      </c>
      <c r="N13" s="8">
        <v>30908</v>
      </c>
      <c r="O13" s="8">
        <v>2708</v>
      </c>
      <c r="P13" s="8">
        <v>17795</v>
      </c>
      <c r="Q13" s="8">
        <v>16529</v>
      </c>
      <c r="R13" s="8">
        <v>37032</v>
      </c>
      <c r="S13" s="8">
        <v>16404</v>
      </c>
      <c r="T13" s="8">
        <v>14962</v>
      </c>
      <c r="U13" s="8">
        <v>15132</v>
      </c>
      <c r="V13" s="8">
        <v>46498</v>
      </c>
      <c r="W13" s="8">
        <v>153448</v>
      </c>
      <c r="X13" s="8">
        <v>108701</v>
      </c>
      <c r="Y13" s="8">
        <v>44747</v>
      </c>
      <c r="Z13" s="2">
        <v>41.17</v>
      </c>
      <c r="AA13" s="6">
        <v>108700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86378780</v>
      </c>
      <c r="D15" s="6"/>
      <c r="E15" s="7">
        <v>7980600</v>
      </c>
      <c r="F15" s="8">
        <v>7480600</v>
      </c>
      <c r="G15" s="8">
        <v>754692</v>
      </c>
      <c r="H15" s="8">
        <v>1182309</v>
      </c>
      <c r="I15" s="8">
        <v>1700751</v>
      </c>
      <c r="J15" s="8">
        <v>3637752</v>
      </c>
      <c r="K15" s="8">
        <v>1226007</v>
      </c>
      <c r="L15" s="8">
        <v>1173367</v>
      </c>
      <c r="M15" s="8">
        <v>987924</v>
      </c>
      <c r="N15" s="8">
        <v>3387298</v>
      </c>
      <c r="O15" s="8">
        <v>662750</v>
      </c>
      <c r="P15" s="8">
        <v>1753707</v>
      </c>
      <c r="Q15" s="8">
        <v>2383840</v>
      </c>
      <c r="R15" s="8">
        <v>4800297</v>
      </c>
      <c r="S15" s="8">
        <v>-567292</v>
      </c>
      <c r="T15" s="8">
        <v>313618</v>
      </c>
      <c r="U15" s="8">
        <v>2124842</v>
      </c>
      <c r="V15" s="8">
        <v>1871168</v>
      </c>
      <c r="W15" s="8">
        <v>13696515</v>
      </c>
      <c r="X15" s="8">
        <v>7480604</v>
      </c>
      <c r="Y15" s="8">
        <v>6215911</v>
      </c>
      <c r="Z15" s="2">
        <v>83.09</v>
      </c>
      <c r="AA15" s="6">
        <v>7480600</v>
      </c>
    </row>
    <row r="16" spans="1:27" ht="12.75">
      <c r="A16" s="23" t="s">
        <v>41</v>
      </c>
      <c r="B16" s="29"/>
      <c r="C16" s="6">
        <v>3773129</v>
      </c>
      <c r="D16" s="6"/>
      <c r="E16" s="7">
        <v>3406700</v>
      </c>
      <c r="F16" s="8">
        <v>3406700</v>
      </c>
      <c r="G16" s="8">
        <v>194054</v>
      </c>
      <c r="H16" s="8"/>
      <c r="I16" s="8">
        <v>529122</v>
      </c>
      <c r="J16" s="8">
        <v>723176</v>
      </c>
      <c r="K16" s="8">
        <v>440082</v>
      </c>
      <c r="L16" s="8">
        <v>89835</v>
      </c>
      <c r="M16" s="8"/>
      <c r="N16" s="8">
        <v>529917</v>
      </c>
      <c r="O16" s="8"/>
      <c r="P16" s="8">
        <v>862417</v>
      </c>
      <c r="Q16" s="8">
        <v>240561</v>
      </c>
      <c r="R16" s="8">
        <v>1102978</v>
      </c>
      <c r="S16" s="8"/>
      <c r="T16" s="8"/>
      <c r="U16" s="8">
        <v>278429</v>
      </c>
      <c r="V16" s="8">
        <v>278429</v>
      </c>
      <c r="W16" s="8">
        <v>2634500</v>
      </c>
      <c r="X16" s="8">
        <v>3406700</v>
      </c>
      <c r="Y16" s="8">
        <v>-772200</v>
      </c>
      <c r="Z16" s="2">
        <v>-22.67</v>
      </c>
      <c r="AA16" s="6">
        <v>3406700</v>
      </c>
    </row>
    <row r="17" spans="1:27" ht="12.75">
      <c r="A17" s="23" t="s">
        <v>42</v>
      </c>
      <c r="B17" s="29"/>
      <c r="C17" s="6">
        <v>6406951</v>
      </c>
      <c r="D17" s="6"/>
      <c r="E17" s="7">
        <v>5970400</v>
      </c>
      <c r="F17" s="8">
        <v>5970400</v>
      </c>
      <c r="G17" s="8">
        <v>341546</v>
      </c>
      <c r="H17" s="8">
        <v>275659</v>
      </c>
      <c r="I17" s="8">
        <v>909890</v>
      </c>
      <c r="J17" s="8">
        <v>1527095</v>
      </c>
      <c r="K17" s="8">
        <v>816989</v>
      </c>
      <c r="L17" s="8">
        <v>241808</v>
      </c>
      <c r="M17" s="8">
        <v>71149</v>
      </c>
      <c r="N17" s="8">
        <v>1129946</v>
      </c>
      <c r="O17" s="8">
        <v>108012</v>
      </c>
      <c r="P17" s="8">
        <v>876409</v>
      </c>
      <c r="Q17" s="8">
        <v>558047</v>
      </c>
      <c r="R17" s="8">
        <v>1542468</v>
      </c>
      <c r="S17" s="8"/>
      <c r="T17" s="8"/>
      <c r="U17" s="8">
        <v>1460842</v>
      </c>
      <c r="V17" s="8">
        <v>1460842</v>
      </c>
      <c r="W17" s="8">
        <v>5660351</v>
      </c>
      <c r="X17" s="8">
        <v>5970400</v>
      </c>
      <c r="Y17" s="8">
        <v>-310049</v>
      </c>
      <c r="Z17" s="2">
        <v>-5.19</v>
      </c>
      <c r="AA17" s="6">
        <v>5970400</v>
      </c>
    </row>
    <row r="18" spans="1:27" ht="12.75">
      <c r="A18" s="23" t="s">
        <v>43</v>
      </c>
      <c r="B18" s="29"/>
      <c r="C18" s="6">
        <v>360177960</v>
      </c>
      <c r="D18" s="6"/>
      <c r="E18" s="7">
        <v>390676000</v>
      </c>
      <c r="F18" s="8">
        <v>401211000</v>
      </c>
      <c r="G18" s="8">
        <v>151235000</v>
      </c>
      <c r="H18" s="8"/>
      <c r="I18" s="8"/>
      <c r="J18" s="8">
        <v>151235000</v>
      </c>
      <c r="K18" s="8"/>
      <c r="L18" s="8"/>
      <c r="M18" s="8"/>
      <c r="N18" s="8"/>
      <c r="O18" s="8">
        <v>130565000</v>
      </c>
      <c r="P18" s="8"/>
      <c r="Q18" s="8">
        <v>91542000</v>
      </c>
      <c r="R18" s="8">
        <v>222107000</v>
      </c>
      <c r="S18" s="8"/>
      <c r="T18" s="8"/>
      <c r="U18" s="8">
        <v>202000</v>
      </c>
      <c r="V18" s="8">
        <v>202000</v>
      </c>
      <c r="W18" s="8">
        <v>373544000</v>
      </c>
      <c r="X18" s="8">
        <v>401211000</v>
      </c>
      <c r="Y18" s="8">
        <v>-27667000</v>
      </c>
      <c r="Z18" s="2">
        <v>-6.9</v>
      </c>
      <c r="AA18" s="6">
        <v>401211000</v>
      </c>
    </row>
    <row r="19" spans="1:27" ht="12.75">
      <c r="A19" s="23" t="s">
        <v>44</v>
      </c>
      <c r="B19" s="29"/>
      <c r="C19" s="6">
        <v>23110417</v>
      </c>
      <c r="D19" s="6"/>
      <c r="E19" s="7">
        <v>22309600</v>
      </c>
      <c r="F19" s="26">
        <v>22525900</v>
      </c>
      <c r="G19" s="26">
        <v>2328776</v>
      </c>
      <c r="H19" s="26">
        <v>2333764</v>
      </c>
      <c r="I19" s="26">
        <v>-494262</v>
      </c>
      <c r="J19" s="26">
        <v>4168278</v>
      </c>
      <c r="K19" s="26">
        <v>2245162</v>
      </c>
      <c r="L19" s="26">
        <v>818554</v>
      </c>
      <c r="M19" s="26">
        <v>1270053</v>
      </c>
      <c r="N19" s="26">
        <v>4333769</v>
      </c>
      <c r="O19" s="26">
        <v>963912</v>
      </c>
      <c r="P19" s="26">
        <v>3222962</v>
      </c>
      <c r="Q19" s="26">
        <v>13434942</v>
      </c>
      <c r="R19" s="26">
        <v>17621816</v>
      </c>
      <c r="S19" s="26">
        <v>980737</v>
      </c>
      <c r="T19" s="26">
        <v>737363</v>
      </c>
      <c r="U19" s="26">
        <v>5966867</v>
      </c>
      <c r="V19" s="26">
        <v>7684967</v>
      </c>
      <c r="W19" s="26">
        <v>33808830</v>
      </c>
      <c r="X19" s="26">
        <v>22525899</v>
      </c>
      <c r="Y19" s="26">
        <v>11282931</v>
      </c>
      <c r="Z19" s="27">
        <v>50.09</v>
      </c>
      <c r="AA19" s="28">
        <v>22525900</v>
      </c>
    </row>
    <row r="20" spans="1:27" ht="12.75">
      <c r="A20" s="23" t="s">
        <v>45</v>
      </c>
      <c r="B20" s="29"/>
      <c r="C20" s="6">
        <v>20106175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617749</v>
      </c>
      <c r="V20" s="8">
        <v>617749</v>
      </c>
      <c r="W20" s="30">
        <v>617749</v>
      </c>
      <c r="X20" s="8"/>
      <c r="Y20" s="8">
        <v>617749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2978484533</v>
      </c>
      <c r="D21" s="33">
        <f t="shared" si="0"/>
        <v>0</v>
      </c>
      <c r="E21" s="34">
        <f t="shared" si="0"/>
        <v>3195593600</v>
      </c>
      <c r="F21" s="35">
        <f t="shared" si="0"/>
        <v>3196131900</v>
      </c>
      <c r="G21" s="35">
        <f t="shared" si="0"/>
        <v>415420839</v>
      </c>
      <c r="H21" s="35">
        <f t="shared" si="0"/>
        <v>313928845</v>
      </c>
      <c r="I21" s="35">
        <f t="shared" si="0"/>
        <v>243423259</v>
      </c>
      <c r="J21" s="35">
        <f t="shared" si="0"/>
        <v>972772943</v>
      </c>
      <c r="K21" s="35">
        <f t="shared" si="0"/>
        <v>174014172</v>
      </c>
      <c r="L21" s="35">
        <f t="shared" si="0"/>
        <v>217328052</v>
      </c>
      <c r="M21" s="35">
        <f t="shared" si="0"/>
        <v>177719671</v>
      </c>
      <c r="N21" s="35">
        <f t="shared" si="0"/>
        <v>569061895</v>
      </c>
      <c r="O21" s="35">
        <f t="shared" si="0"/>
        <v>345591221</v>
      </c>
      <c r="P21" s="35">
        <f t="shared" si="0"/>
        <v>243809546</v>
      </c>
      <c r="Q21" s="35">
        <f t="shared" si="0"/>
        <v>329696074</v>
      </c>
      <c r="R21" s="35">
        <f t="shared" si="0"/>
        <v>919096841</v>
      </c>
      <c r="S21" s="35">
        <f t="shared" si="0"/>
        <v>201741224</v>
      </c>
      <c r="T21" s="35">
        <f t="shared" si="0"/>
        <v>192415285</v>
      </c>
      <c r="U21" s="35">
        <f t="shared" si="0"/>
        <v>224498725</v>
      </c>
      <c r="V21" s="35">
        <f t="shared" si="0"/>
        <v>618655234</v>
      </c>
      <c r="W21" s="35">
        <f t="shared" si="0"/>
        <v>3079586913</v>
      </c>
      <c r="X21" s="35">
        <f t="shared" si="0"/>
        <v>3196131898</v>
      </c>
      <c r="Y21" s="35">
        <f t="shared" si="0"/>
        <v>-116544985</v>
      </c>
      <c r="Z21" s="36">
        <f>+IF(X21&lt;&gt;0,+(Y21/X21)*100,0)</f>
        <v>-3.64643853005343</v>
      </c>
      <c r="AA21" s="33">
        <f>SUM(AA5:AA20)</f>
        <v>3196131900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782429838</v>
      </c>
      <c r="D24" s="6"/>
      <c r="E24" s="7">
        <v>859549700</v>
      </c>
      <c r="F24" s="8">
        <v>860601600</v>
      </c>
      <c r="G24" s="8">
        <v>65639054</v>
      </c>
      <c r="H24" s="8">
        <v>66400737</v>
      </c>
      <c r="I24" s="8">
        <v>67039370</v>
      </c>
      <c r="J24" s="8">
        <v>199079161</v>
      </c>
      <c r="K24" s="8">
        <v>67868551</v>
      </c>
      <c r="L24" s="8">
        <v>65838185</v>
      </c>
      <c r="M24" s="8">
        <v>72757839</v>
      </c>
      <c r="N24" s="8">
        <v>206464575</v>
      </c>
      <c r="O24" s="8">
        <v>71021800</v>
      </c>
      <c r="P24" s="8">
        <v>69118574</v>
      </c>
      <c r="Q24" s="8">
        <v>68286726</v>
      </c>
      <c r="R24" s="8">
        <v>208427100</v>
      </c>
      <c r="S24" s="8">
        <v>67255745</v>
      </c>
      <c r="T24" s="8">
        <v>66755111</v>
      </c>
      <c r="U24" s="8">
        <v>69041221</v>
      </c>
      <c r="V24" s="8">
        <v>203052077</v>
      </c>
      <c r="W24" s="8">
        <v>817022913</v>
      </c>
      <c r="X24" s="8">
        <v>860601684</v>
      </c>
      <c r="Y24" s="8">
        <v>-43578771</v>
      </c>
      <c r="Z24" s="2">
        <v>-5.06</v>
      </c>
      <c r="AA24" s="6">
        <v>860601600</v>
      </c>
    </row>
    <row r="25" spans="1:27" ht="12.75">
      <c r="A25" s="25" t="s">
        <v>49</v>
      </c>
      <c r="B25" s="24"/>
      <c r="C25" s="6">
        <v>30394989</v>
      </c>
      <c r="D25" s="6"/>
      <c r="E25" s="7">
        <v>32403900</v>
      </c>
      <c r="F25" s="8">
        <v>32403900</v>
      </c>
      <c r="G25" s="8">
        <v>2519360</v>
      </c>
      <c r="H25" s="8">
        <v>2481281</v>
      </c>
      <c r="I25" s="8">
        <v>2524054</v>
      </c>
      <c r="J25" s="8">
        <v>7524695</v>
      </c>
      <c r="K25" s="8">
        <v>2519362</v>
      </c>
      <c r="L25" s="8">
        <v>2496886</v>
      </c>
      <c r="M25" s="8">
        <v>2519361</v>
      </c>
      <c r="N25" s="8">
        <v>7535609</v>
      </c>
      <c r="O25" s="8">
        <v>2519361</v>
      </c>
      <c r="P25" s="8">
        <v>2519361</v>
      </c>
      <c r="Q25" s="8">
        <v>2629624</v>
      </c>
      <c r="R25" s="8">
        <v>7668346</v>
      </c>
      <c r="S25" s="8">
        <v>2549610</v>
      </c>
      <c r="T25" s="8">
        <v>3576754</v>
      </c>
      <c r="U25" s="8">
        <v>2625507</v>
      </c>
      <c r="V25" s="8">
        <v>8751871</v>
      </c>
      <c r="W25" s="8">
        <v>31480521</v>
      </c>
      <c r="X25" s="8">
        <v>32403904</v>
      </c>
      <c r="Y25" s="8">
        <v>-923383</v>
      </c>
      <c r="Z25" s="2">
        <v>-2.85</v>
      </c>
      <c r="AA25" s="6">
        <v>32403900</v>
      </c>
    </row>
    <row r="26" spans="1:27" ht="12.75">
      <c r="A26" s="25" t="s">
        <v>50</v>
      </c>
      <c r="B26" s="24"/>
      <c r="C26" s="6">
        <v>163733092</v>
      </c>
      <c r="D26" s="6"/>
      <c r="E26" s="7">
        <v>31453900</v>
      </c>
      <c r="F26" s="8">
        <v>31453900</v>
      </c>
      <c r="G26" s="8">
        <v>26282776</v>
      </c>
      <c r="H26" s="8">
        <v>-26196170</v>
      </c>
      <c r="I26" s="8">
        <v>7863475</v>
      </c>
      <c r="J26" s="8">
        <v>7950081</v>
      </c>
      <c r="K26" s="8">
        <v>7246925</v>
      </c>
      <c r="L26" s="8">
        <v>2621159</v>
      </c>
      <c r="M26" s="8">
        <v>2519642</v>
      </c>
      <c r="N26" s="8">
        <v>12387726</v>
      </c>
      <c r="O26" s="8">
        <v>3125654</v>
      </c>
      <c r="P26" s="8">
        <v>2604637</v>
      </c>
      <c r="Q26" s="8">
        <v>3333894</v>
      </c>
      <c r="R26" s="8">
        <v>9064185</v>
      </c>
      <c r="S26" s="8">
        <v>3758941</v>
      </c>
      <c r="T26" s="8">
        <v>2621159</v>
      </c>
      <c r="U26" s="8">
        <v>2694840</v>
      </c>
      <c r="V26" s="8">
        <v>9074940</v>
      </c>
      <c r="W26" s="8">
        <v>38476932</v>
      </c>
      <c r="X26" s="8">
        <v>31453900</v>
      </c>
      <c r="Y26" s="8">
        <v>7023032</v>
      </c>
      <c r="Z26" s="2">
        <v>22.33</v>
      </c>
      <c r="AA26" s="6">
        <v>31453900</v>
      </c>
    </row>
    <row r="27" spans="1:27" ht="12.75">
      <c r="A27" s="25" t="s">
        <v>51</v>
      </c>
      <c r="B27" s="24"/>
      <c r="C27" s="6">
        <v>464233770</v>
      </c>
      <c r="D27" s="6"/>
      <c r="E27" s="7">
        <v>408531600</v>
      </c>
      <c r="F27" s="8">
        <v>441378600</v>
      </c>
      <c r="G27" s="8">
        <v>34044600</v>
      </c>
      <c r="H27" s="8">
        <v>34044603</v>
      </c>
      <c r="I27" s="8">
        <v>34044600</v>
      </c>
      <c r="J27" s="8">
        <v>102133803</v>
      </c>
      <c r="K27" s="8">
        <v>34044601</v>
      </c>
      <c r="L27" s="8">
        <v>34044601</v>
      </c>
      <c r="M27" s="8">
        <v>34044599</v>
      </c>
      <c r="N27" s="8">
        <v>102133801</v>
      </c>
      <c r="O27" s="8">
        <v>34044600</v>
      </c>
      <c r="P27" s="8">
        <v>40613279</v>
      </c>
      <c r="Q27" s="8">
        <v>40613279</v>
      </c>
      <c r="R27" s="8">
        <v>115271158</v>
      </c>
      <c r="S27" s="8">
        <v>40614676</v>
      </c>
      <c r="T27" s="8">
        <v>48072676</v>
      </c>
      <c r="U27" s="8">
        <v>35729136</v>
      </c>
      <c r="V27" s="8">
        <v>124416488</v>
      </c>
      <c r="W27" s="8">
        <v>443955250</v>
      </c>
      <c r="X27" s="8">
        <v>441378600</v>
      </c>
      <c r="Y27" s="8">
        <v>2576650</v>
      </c>
      <c r="Z27" s="2">
        <v>0.58</v>
      </c>
      <c r="AA27" s="6">
        <v>441378600</v>
      </c>
    </row>
    <row r="28" spans="1:27" ht="12.75">
      <c r="A28" s="25" t="s">
        <v>52</v>
      </c>
      <c r="B28" s="24"/>
      <c r="C28" s="6">
        <v>51286013</v>
      </c>
      <c r="D28" s="6"/>
      <c r="E28" s="7">
        <v>70845700</v>
      </c>
      <c r="F28" s="8">
        <v>67458000</v>
      </c>
      <c r="G28" s="8">
        <v>5903810</v>
      </c>
      <c r="H28" s="8"/>
      <c r="I28" s="8"/>
      <c r="J28" s="8">
        <v>5903810</v>
      </c>
      <c r="K28" s="8"/>
      <c r="L28" s="8"/>
      <c r="M28" s="8">
        <v>29519040</v>
      </c>
      <c r="N28" s="8">
        <v>29519040</v>
      </c>
      <c r="O28" s="8">
        <v>5339195</v>
      </c>
      <c r="P28" s="8">
        <v>5339195</v>
      </c>
      <c r="Q28" s="8">
        <v>5339195</v>
      </c>
      <c r="R28" s="8">
        <v>16017585</v>
      </c>
      <c r="S28" s="8">
        <v>5339195</v>
      </c>
      <c r="T28" s="8">
        <v>5339195</v>
      </c>
      <c r="U28" s="8">
        <v>-780353</v>
      </c>
      <c r="V28" s="8">
        <v>9898037</v>
      </c>
      <c r="W28" s="8">
        <v>61338472</v>
      </c>
      <c r="X28" s="8">
        <v>67458000</v>
      </c>
      <c r="Y28" s="8">
        <v>-6119528</v>
      </c>
      <c r="Z28" s="2">
        <v>-9.07</v>
      </c>
      <c r="AA28" s="6">
        <v>67458000</v>
      </c>
    </row>
    <row r="29" spans="1:27" ht="12.75">
      <c r="A29" s="25" t="s">
        <v>53</v>
      </c>
      <c r="B29" s="24"/>
      <c r="C29" s="6">
        <v>1014114313</v>
      </c>
      <c r="D29" s="6"/>
      <c r="E29" s="7">
        <v>1096948600</v>
      </c>
      <c r="F29" s="8">
        <v>1093948600</v>
      </c>
      <c r="G29" s="8"/>
      <c r="H29" s="8">
        <v>124262850</v>
      </c>
      <c r="I29" s="8">
        <v>227048043</v>
      </c>
      <c r="J29" s="8">
        <v>351310893</v>
      </c>
      <c r="K29" s="8">
        <v>37768163</v>
      </c>
      <c r="L29" s="8">
        <v>84350373</v>
      </c>
      <c r="M29" s="8">
        <v>158803641</v>
      </c>
      <c r="N29" s="8">
        <v>280922177</v>
      </c>
      <c r="O29" s="8">
        <v>-344117</v>
      </c>
      <c r="P29" s="8">
        <v>86180465</v>
      </c>
      <c r="Q29" s="8">
        <v>78627166</v>
      </c>
      <c r="R29" s="8">
        <v>164463514</v>
      </c>
      <c r="S29" s="8">
        <v>74980843</v>
      </c>
      <c r="T29" s="8">
        <v>60482146</v>
      </c>
      <c r="U29" s="8">
        <v>99981133</v>
      </c>
      <c r="V29" s="8">
        <v>235444122</v>
      </c>
      <c r="W29" s="8">
        <v>1032140706</v>
      </c>
      <c r="X29" s="8">
        <v>1093948599</v>
      </c>
      <c r="Y29" s="8">
        <v>-61807893</v>
      </c>
      <c r="Z29" s="2">
        <v>-5.65</v>
      </c>
      <c r="AA29" s="6">
        <v>1093948600</v>
      </c>
    </row>
    <row r="30" spans="1:27" ht="12.75">
      <c r="A30" s="25" t="s">
        <v>54</v>
      </c>
      <c r="B30" s="24"/>
      <c r="C30" s="6">
        <v>109730048</v>
      </c>
      <c r="D30" s="6"/>
      <c r="E30" s="7">
        <v>121110200</v>
      </c>
      <c r="F30" s="8">
        <v>120689800</v>
      </c>
      <c r="G30" s="8">
        <v>129686</v>
      </c>
      <c r="H30" s="8">
        <v>1149189</v>
      </c>
      <c r="I30" s="8">
        <v>2990221</v>
      </c>
      <c r="J30" s="8">
        <v>4269096</v>
      </c>
      <c r="K30" s="8">
        <v>-56354</v>
      </c>
      <c r="L30" s="8">
        <v>11832764</v>
      </c>
      <c r="M30" s="8">
        <v>1374178</v>
      </c>
      <c r="N30" s="8">
        <v>13150588</v>
      </c>
      <c r="O30" s="8">
        <v>2677579</v>
      </c>
      <c r="P30" s="8">
        <v>15820074</v>
      </c>
      <c r="Q30" s="8">
        <v>6911927</v>
      </c>
      <c r="R30" s="8">
        <v>25409580</v>
      </c>
      <c r="S30" s="8">
        <v>1518995</v>
      </c>
      <c r="T30" s="8">
        <v>1257069</v>
      </c>
      <c r="U30" s="8">
        <v>26150016</v>
      </c>
      <c r="V30" s="8">
        <v>28926080</v>
      </c>
      <c r="W30" s="8">
        <v>71755344</v>
      </c>
      <c r="X30" s="8">
        <v>120689806</v>
      </c>
      <c r="Y30" s="8">
        <v>-48934462</v>
      </c>
      <c r="Z30" s="2">
        <v>-40.55</v>
      </c>
      <c r="AA30" s="6">
        <v>120689800</v>
      </c>
    </row>
    <row r="31" spans="1:27" ht="12.75">
      <c r="A31" s="25" t="s">
        <v>55</v>
      </c>
      <c r="B31" s="24"/>
      <c r="C31" s="6">
        <v>327055515</v>
      </c>
      <c r="D31" s="6"/>
      <c r="E31" s="7">
        <v>323134900</v>
      </c>
      <c r="F31" s="8">
        <v>371881900</v>
      </c>
      <c r="G31" s="8">
        <v>1331850</v>
      </c>
      <c r="H31" s="8">
        <v>32734036</v>
      </c>
      <c r="I31" s="8">
        <v>19323427</v>
      </c>
      <c r="J31" s="8">
        <v>53389313</v>
      </c>
      <c r="K31" s="8">
        <v>13217950</v>
      </c>
      <c r="L31" s="8">
        <v>27875789</v>
      </c>
      <c r="M31" s="8">
        <v>44242988</v>
      </c>
      <c r="N31" s="8">
        <v>85336727</v>
      </c>
      <c r="O31" s="8">
        <v>-6286715</v>
      </c>
      <c r="P31" s="8">
        <v>41976480</v>
      </c>
      <c r="Q31" s="8">
        <v>24504691</v>
      </c>
      <c r="R31" s="8">
        <v>60194456</v>
      </c>
      <c r="S31" s="8">
        <v>17445637</v>
      </c>
      <c r="T31" s="8">
        <v>20359888</v>
      </c>
      <c r="U31" s="8">
        <v>60835611</v>
      </c>
      <c r="V31" s="8">
        <v>98641136</v>
      </c>
      <c r="W31" s="8">
        <v>297561632</v>
      </c>
      <c r="X31" s="8">
        <v>371881907</v>
      </c>
      <c r="Y31" s="8">
        <v>-74320275</v>
      </c>
      <c r="Z31" s="2">
        <v>-19.98</v>
      </c>
      <c r="AA31" s="6">
        <v>371881900</v>
      </c>
    </row>
    <row r="32" spans="1:27" ht="12.75">
      <c r="A32" s="25" t="s">
        <v>43</v>
      </c>
      <c r="B32" s="24"/>
      <c r="C32" s="6">
        <v>15787449</v>
      </c>
      <c r="D32" s="6"/>
      <c r="E32" s="7">
        <v>12087300</v>
      </c>
      <c r="F32" s="8">
        <v>16249500</v>
      </c>
      <c r="G32" s="8">
        <v>1708943</v>
      </c>
      <c r="H32" s="8">
        <v>4041636</v>
      </c>
      <c r="I32" s="8">
        <v>1667500</v>
      </c>
      <c r="J32" s="8">
        <v>7418079</v>
      </c>
      <c r="K32" s="8">
        <v>208013</v>
      </c>
      <c r="L32" s="8">
        <v>235250</v>
      </c>
      <c r="M32" s="8">
        <v>1699835</v>
      </c>
      <c r="N32" s="8">
        <v>2143098</v>
      </c>
      <c r="O32" s="8">
        <v>-377019</v>
      </c>
      <c r="P32" s="8">
        <v>1261712</v>
      </c>
      <c r="Q32" s="8">
        <v>244316</v>
      </c>
      <c r="R32" s="8">
        <v>1129009</v>
      </c>
      <c r="S32" s="8"/>
      <c r="T32" s="8">
        <v>2422254</v>
      </c>
      <c r="U32" s="8">
        <v>163720</v>
      </c>
      <c r="V32" s="8">
        <v>2585974</v>
      </c>
      <c r="W32" s="8">
        <v>13276160</v>
      </c>
      <c r="X32" s="8">
        <v>16249501</v>
      </c>
      <c r="Y32" s="8">
        <v>-2973341</v>
      </c>
      <c r="Z32" s="2">
        <v>-18.3</v>
      </c>
      <c r="AA32" s="6">
        <v>16249500</v>
      </c>
    </row>
    <row r="33" spans="1:27" ht="12.75">
      <c r="A33" s="25" t="s">
        <v>56</v>
      </c>
      <c r="B33" s="24"/>
      <c r="C33" s="6">
        <v>228061137</v>
      </c>
      <c r="D33" s="6"/>
      <c r="E33" s="7">
        <v>278181100</v>
      </c>
      <c r="F33" s="8">
        <v>290560900</v>
      </c>
      <c r="G33" s="8">
        <v>6852810</v>
      </c>
      <c r="H33" s="8">
        <v>15448541</v>
      </c>
      <c r="I33" s="8">
        <v>19212080</v>
      </c>
      <c r="J33" s="8">
        <v>41513431</v>
      </c>
      <c r="K33" s="8">
        <v>18974203</v>
      </c>
      <c r="L33" s="8">
        <v>16591923</v>
      </c>
      <c r="M33" s="8">
        <v>19725474</v>
      </c>
      <c r="N33" s="8">
        <v>55291600</v>
      </c>
      <c r="O33" s="8">
        <v>24119404</v>
      </c>
      <c r="P33" s="8">
        <v>32651426</v>
      </c>
      <c r="Q33" s="8">
        <v>22194782</v>
      </c>
      <c r="R33" s="8">
        <v>78965612</v>
      </c>
      <c r="S33" s="8">
        <v>12165808</v>
      </c>
      <c r="T33" s="8">
        <v>13325553</v>
      </c>
      <c r="U33" s="8">
        <v>23892268</v>
      </c>
      <c r="V33" s="8">
        <v>49383629</v>
      </c>
      <c r="W33" s="8">
        <v>225154272</v>
      </c>
      <c r="X33" s="8">
        <v>290560935</v>
      </c>
      <c r="Y33" s="8">
        <v>-65406663</v>
      </c>
      <c r="Z33" s="2">
        <v>-22.51</v>
      </c>
      <c r="AA33" s="6">
        <v>290560900</v>
      </c>
    </row>
    <row r="34" spans="1:27" ht="12.75">
      <c r="A34" s="23" t="s">
        <v>57</v>
      </c>
      <c r="B34" s="29"/>
      <c r="C34" s="6">
        <v>13281231</v>
      </c>
      <c r="D34" s="6"/>
      <c r="E34" s="7"/>
      <c r="F34" s="8"/>
      <c r="G34" s="8"/>
      <c r="H34" s="8"/>
      <c r="I34" s="8"/>
      <c r="J34" s="8"/>
      <c r="K34" s="8"/>
      <c r="L34" s="8"/>
      <c r="M34" s="8">
        <v>1</v>
      </c>
      <c r="N34" s="8">
        <v>1</v>
      </c>
      <c r="O34" s="8"/>
      <c r="P34" s="8"/>
      <c r="Q34" s="8"/>
      <c r="R34" s="8"/>
      <c r="S34" s="8"/>
      <c r="T34" s="8"/>
      <c r="U34" s="8">
        <v>478787</v>
      </c>
      <c r="V34" s="8">
        <v>478787</v>
      </c>
      <c r="W34" s="8">
        <v>478788</v>
      </c>
      <c r="X34" s="8"/>
      <c r="Y34" s="8">
        <v>478788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3200107395</v>
      </c>
      <c r="D35" s="33">
        <f>SUM(D24:D34)</f>
        <v>0</v>
      </c>
      <c r="E35" s="34">
        <f t="shared" si="1"/>
        <v>3234246900</v>
      </c>
      <c r="F35" s="35">
        <f t="shared" si="1"/>
        <v>3326626700</v>
      </c>
      <c r="G35" s="35">
        <f t="shared" si="1"/>
        <v>144412889</v>
      </c>
      <c r="H35" s="35">
        <f t="shared" si="1"/>
        <v>254366703</v>
      </c>
      <c r="I35" s="35">
        <f t="shared" si="1"/>
        <v>381712770</v>
      </c>
      <c r="J35" s="35">
        <f t="shared" si="1"/>
        <v>780492362</v>
      </c>
      <c r="K35" s="35">
        <f t="shared" si="1"/>
        <v>181791414</v>
      </c>
      <c r="L35" s="35">
        <f t="shared" si="1"/>
        <v>245886930</v>
      </c>
      <c r="M35" s="35">
        <f t="shared" si="1"/>
        <v>367206598</v>
      </c>
      <c r="N35" s="35">
        <f t="shared" si="1"/>
        <v>794884942</v>
      </c>
      <c r="O35" s="35">
        <f t="shared" si="1"/>
        <v>135839742</v>
      </c>
      <c r="P35" s="35">
        <f t="shared" si="1"/>
        <v>298085203</v>
      </c>
      <c r="Q35" s="35">
        <f t="shared" si="1"/>
        <v>252685600</v>
      </c>
      <c r="R35" s="35">
        <f t="shared" si="1"/>
        <v>686610545</v>
      </c>
      <c r="S35" s="35">
        <f t="shared" si="1"/>
        <v>225629450</v>
      </c>
      <c r="T35" s="35">
        <f t="shared" si="1"/>
        <v>224211805</v>
      </c>
      <c r="U35" s="35">
        <f t="shared" si="1"/>
        <v>320811886</v>
      </c>
      <c r="V35" s="35">
        <f t="shared" si="1"/>
        <v>770653141</v>
      </c>
      <c r="W35" s="35">
        <f t="shared" si="1"/>
        <v>3032640990</v>
      </c>
      <c r="X35" s="35">
        <f t="shared" si="1"/>
        <v>3326626836</v>
      </c>
      <c r="Y35" s="35">
        <f t="shared" si="1"/>
        <v>-293985846</v>
      </c>
      <c r="Z35" s="36">
        <f>+IF(X35&lt;&gt;0,+(Y35/X35)*100,0)</f>
        <v>-8.837355690712045</v>
      </c>
      <c r="AA35" s="33">
        <f>SUM(AA24:AA34)</f>
        <v>3326626700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-221622862</v>
      </c>
      <c r="D37" s="46">
        <f>+D21-D35</f>
        <v>0</v>
      </c>
      <c r="E37" s="47">
        <f t="shared" si="2"/>
        <v>-38653300</v>
      </c>
      <c r="F37" s="48">
        <f t="shared" si="2"/>
        <v>-130494800</v>
      </c>
      <c r="G37" s="48">
        <f t="shared" si="2"/>
        <v>271007950</v>
      </c>
      <c r="H37" s="48">
        <f t="shared" si="2"/>
        <v>59562142</v>
      </c>
      <c r="I37" s="48">
        <f t="shared" si="2"/>
        <v>-138289511</v>
      </c>
      <c r="J37" s="48">
        <f t="shared" si="2"/>
        <v>192280581</v>
      </c>
      <c r="K37" s="48">
        <f t="shared" si="2"/>
        <v>-7777242</v>
      </c>
      <c r="L37" s="48">
        <f t="shared" si="2"/>
        <v>-28558878</v>
      </c>
      <c r="M37" s="48">
        <f t="shared" si="2"/>
        <v>-189486927</v>
      </c>
      <c r="N37" s="48">
        <f t="shared" si="2"/>
        <v>-225823047</v>
      </c>
      <c r="O37" s="48">
        <f t="shared" si="2"/>
        <v>209751479</v>
      </c>
      <c r="P37" s="48">
        <f t="shared" si="2"/>
        <v>-54275657</v>
      </c>
      <c r="Q37" s="48">
        <f t="shared" si="2"/>
        <v>77010474</v>
      </c>
      <c r="R37" s="48">
        <f t="shared" si="2"/>
        <v>232486296</v>
      </c>
      <c r="S37" s="48">
        <f t="shared" si="2"/>
        <v>-23888226</v>
      </c>
      <c r="T37" s="48">
        <f t="shared" si="2"/>
        <v>-31796520</v>
      </c>
      <c r="U37" s="48">
        <f t="shared" si="2"/>
        <v>-96313161</v>
      </c>
      <c r="V37" s="48">
        <f t="shared" si="2"/>
        <v>-151997907</v>
      </c>
      <c r="W37" s="48">
        <f t="shared" si="2"/>
        <v>46945923</v>
      </c>
      <c r="X37" s="48">
        <f>IF(F21=F35,0,X21-X35)</f>
        <v>-130494938</v>
      </c>
      <c r="Y37" s="48">
        <f t="shared" si="2"/>
        <v>177440861</v>
      </c>
      <c r="Z37" s="49">
        <f>+IF(X37&lt;&gt;0,+(Y37/X37)*100,0)</f>
        <v>-135.97528281135317</v>
      </c>
      <c r="AA37" s="46">
        <f>+AA21-AA35</f>
        <v>-130494800</v>
      </c>
    </row>
    <row r="38" spans="1:27" ht="22.5" customHeight="1">
      <c r="A38" s="50" t="s">
        <v>60</v>
      </c>
      <c r="B38" s="29"/>
      <c r="C38" s="6">
        <v>98097794</v>
      </c>
      <c r="D38" s="6"/>
      <c r="E38" s="7">
        <v>191232000</v>
      </c>
      <c r="F38" s="8">
        <v>171294000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171294000</v>
      </c>
      <c r="Y38" s="8">
        <v>-171294000</v>
      </c>
      <c r="Z38" s="2">
        <v>-100</v>
      </c>
      <c r="AA38" s="6">
        <v>171294000</v>
      </c>
    </row>
    <row r="39" spans="1:27" ht="57" customHeight="1">
      <c r="A39" s="50" t="s">
        <v>61</v>
      </c>
      <c r="B39" s="29"/>
      <c r="C39" s="28">
        <v>19528333</v>
      </c>
      <c r="D39" s="28"/>
      <c r="E39" s="7">
        <v>13174500</v>
      </c>
      <c r="F39" s="26">
        <v>13174500</v>
      </c>
      <c r="G39" s="26"/>
      <c r="H39" s="26"/>
      <c r="I39" s="26">
        <v>3216797</v>
      </c>
      <c r="J39" s="26">
        <v>3216797</v>
      </c>
      <c r="K39" s="26">
        <v>951031</v>
      </c>
      <c r="L39" s="26">
        <v>951032</v>
      </c>
      <c r="M39" s="26">
        <v>951031</v>
      </c>
      <c r="N39" s="26">
        <v>2853094</v>
      </c>
      <c r="O39" s="26">
        <v>951031</v>
      </c>
      <c r="P39" s="26">
        <v>951031</v>
      </c>
      <c r="Q39" s="26">
        <v>951031</v>
      </c>
      <c r="R39" s="26">
        <v>2853093</v>
      </c>
      <c r="S39" s="26"/>
      <c r="T39" s="26">
        <v>185623</v>
      </c>
      <c r="U39" s="26"/>
      <c r="V39" s="26">
        <v>185623</v>
      </c>
      <c r="W39" s="26">
        <v>9108607</v>
      </c>
      <c r="X39" s="26">
        <v>13174500</v>
      </c>
      <c r="Y39" s="26">
        <v>-4065893</v>
      </c>
      <c r="Z39" s="27">
        <v>-30.86</v>
      </c>
      <c r="AA39" s="28">
        <v>13174500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-103996735</v>
      </c>
      <c r="D41" s="56">
        <f>SUM(D37:D40)</f>
        <v>0</v>
      </c>
      <c r="E41" s="57">
        <f t="shared" si="3"/>
        <v>165753200</v>
      </c>
      <c r="F41" s="58">
        <f t="shared" si="3"/>
        <v>53973700</v>
      </c>
      <c r="G41" s="58">
        <f t="shared" si="3"/>
        <v>271007950</v>
      </c>
      <c r="H41" s="58">
        <f t="shared" si="3"/>
        <v>59562142</v>
      </c>
      <c r="I41" s="58">
        <f t="shared" si="3"/>
        <v>-135072714</v>
      </c>
      <c r="J41" s="58">
        <f t="shared" si="3"/>
        <v>195497378</v>
      </c>
      <c r="K41" s="58">
        <f t="shared" si="3"/>
        <v>-6826211</v>
      </c>
      <c r="L41" s="58">
        <f t="shared" si="3"/>
        <v>-27607846</v>
      </c>
      <c r="M41" s="58">
        <f t="shared" si="3"/>
        <v>-188535896</v>
      </c>
      <c r="N41" s="58">
        <f t="shared" si="3"/>
        <v>-222969953</v>
      </c>
      <c r="O41" s="58">
        <f t="shared" si="3"/>
        <v>210702510</v>
      </c>
      <c r="P41" s="58">
        <f t="shared" si="3"/>
        <v>-53324626</v>
      </c>
      <c r="Q41" s="58">
        <f t="shared" si="3"/>
        <v>77961505</v>
      </c>
      <c r="R41" s="58">
        <f t="shared" si="3"/>
        <v>235339389</v>
      </c>
      <c r="S41" s="58">
        <f t="shared" si="3"/>
        <v>-23888226</v>
      </c>
      <c r="T41" s="58">
        <f t="shared" si="3"/>
        <v>-31610897</v>
      </c>
      <c r="U41" s="58">
        <f t="shared" si="3"/>
        <v>-96313161</v>
      </c>
      <c r="V41" s="58">
        <f t="shared" si="3"/>
        <v>-151812284</v>
      </c>
      <c r="W41" s="58">
        <f t="shared" si="3"/>
        <v>56054530</v>
      </c>
      <c r="X41" s="58">
        <f t="shared" si="3"/>
        <v>53973562</v>
      </c>
      <c r="Y41" s="58">
        <f t="shared" si="3"/>
        <v>2080968</v>
      </c>
      <c r="Z41" s="59">
        <f>+IF(X41&lt;&gt;0,+(Y41/X41)*100,0)</f>
        <v>3.855532084393466</v>
      </c>
      <c r="AA41" s="56">
        <f>SUM(AA37:AA40)</f>
        <v>53973700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-103996735</v>
      </c>
      <c r="D43" s="64">
        <f>+D41-D42</f>
        <v>0</v>
      </c>
      <c r="E43" s="65">
        <f t="shared" si="4"/>
        <v>165753200</v>
      </c>
      <c r="F43" s="66">
        <f t="shared" si="4"/>
        <v>53973700</v>
      </c>
      <c r="G43" s="66">
        <f t="shared" si="4"/>
        <v>271007950</v>
      </c>
      <c r="H43" s="66">
        <f t="shared" si="4"/>
        <v>59562142</v>
      </c>
      <c r="I43" s="66">
        <f t="shared" si="4"/>
        <v>-135072714</v>
      </c>
      <c r="J43" s="66">
        <f t="shared" si="4"/>
        <v>195497378</v>
      </c>
      <c r="K43" s="66">
        <f t="shared" si="4"/>
        <v>-6826211</v>
      </c>
      <c r="L43" s="66">
        <f t="shared" si="4"/>
        <v>-27607846</v>
      </c>
      <c r="M43" s="66">
        <f t="shared" si="4"/>
        <v>-188535896</v>
      </c>
      <c r="N43" s="66">
        <f t="shared" si="4"/>
        <v>-222969953</v>
      </c>
      <c r="O43" s="66">
        <f t="shared" si="4"/>
        <v>210702510</v>
      </c>
      <c r="P43" s="66">
        <f t="shared" si="4"/>
        <v>-53324626</v>
      </c>
      <c r="Q43" s="66">
        <f t="shared" si="4"/>
        <v>77961505</v>
      </c>
      <c r="R43" s="66">
        <f t="shared" si="4"/>
        <v>235339389</v>
      </c>
      <c r="S43" s="66">
        <f t="shared" si="4"/>
        <v>-23888226</v>
      </c>
      <c r="T43" s="66">
        <f t="shared" si="4"/>
        <v>-31610897</v>
      </c>
      <c r="U43" s="66">
        <f t="shared" si="4"/>
        <v>-96313161</v>
      </c>
      <c r="V43" s="66">
        <f t="shared" si="4"/>
        <v>-151812284</v>
      </c>
      <c r="W43" s="66">
        <f t="shared" si="4"/>
        <v>56054530</v>
      </c>
      <c r="X43" s="66">
        <f t="shared" si="4"/>
        <v>53973562</v>
      </c>
      <c r="Y43" s="66">
        <f t="shared" si="4"/>
        <v>2080968</v>
      </c>
      <c r="Z43" s="67">
        <f>+IF(X43&lt;&gt;0,+(Y43/X43)*100,0)</f>
        <v>3.855532084393466</v>
      </c>
      <c r="AA43" s="64">
        <f>+AA41-AA42</f>
        <v>53973700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-103996735</v>
      </c>
      <c r="D45" s="56">
        <f>SUM(D43:D44)</f>
        <v>0</v>
      </c>
      <c r="E45" s="57">
        <f t="shared" si="5"/>
        <v>165753200</v>
      </c>
      <c r="F45" s="58">
        <f t="shared" si="5"/>
        <v>53973700</v>
      </c>
      <c r="G45" s="58">
        <f t="shared" si="5"/>
        <v>271007950</v>
      </c>
      <c r="H45" s="58">
        <f t="shared" si="5"/>
        <v>59562142</v>
      </c>
      <c r="I45" s="58">
        <f t="shared" si="5"/>
        <v>-135072714</v>
      </c>
      <c r="J45" s="58">
        <f t="shared" si="5"/>
        <v>195497378</v>
      </c>
      <c r="K45" s="58">
        <f t="shared" si="5"/>
        <v>-6826211</v>
      </c>
      <c r="L45" s="58">
        <f t="shared" si="5"/>
        <v>-27607846</v>
      </c>
      <c r="M45" s="58">
        <f t="shared" si="5"/>
        <v>-188535896</v>
      </c>
      <c r="N45" s="58">
        <f t="shared" si="5"/>
        <v>-222969953</v>
      </c>
      <c r="O45" s="58">
        <f t="shared" si="5"/>
        <v>210702510</v>
      </c>
      <c r="P45" s="58">
        <f t="shared" si="5"/>
        <v>-53324626</v>
      </c>
      <c r="Q45" s="58">
        <f t="shared" si="5"/>
        <v>77961505</v>
      </c>
      <c r="R45" s="58">
        <f t="shared" si="5"/>
        <v>235339389</v>
      </c>
      <c r="S45" s="58">
        <f t="shared" si="5"/>
        <v>-23888226</v>
      </c>
      <c r="T45" s="58">
        <f t="shared" si="5"/>
        <v>-31610897</v>
      </c>
      <c r="U45" s="58">
        <f t="shared" si="5"/>
        <v>-96313161</v>
      </c>
      <c r="V45" s="58">
        <f t="shared" si="5"/>
        <v>-151812284</v>
      </c>
      <c r="W45" s="58">
        <f t="shared" si="5"/>
        <v>56054530</v>
      </c>
      <c r="X45" s="58">
        <f t="shared" si="5"/>
        <v>53973562</v>
      </c>
      <c r="Y45" s="58">
        <f t="shared" si="5"/>
        <v>2080968</v>
      </c>
      <c r="Z45" s="59">
        <f>+IF(X45&lt;&gt;0,+(Y45/X45)*100,0)</f>
        <v>3.855532084393466</v>
      </c>
      <c r="AA45" s="56">
        <f>SUM(AA43:AA44)</f>
        <v>53973700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-103996735</v>
      </c>
      <c r="D47" s="71">
        <f>SUM(D45:D46)</f>
        <v>0</v>
      </c>
      <c r="E47" s="72">
        <f t="shared" si="6"/>
        <v>165753200</v>
      </c>
      <c r="F47" s="73">
        <f t="shared" si="6"/>
        <v>53973700</v>
      </c>
      <c r="G47" s="73">
        <f t="shared" si="6"/>
        <v>271007950</v>
      </c>
      <c r="H47" s="74">
        <f t="shared" si="6"/>
        <v>59562142</v>
      </c>
      <c r="I47" s="74">
        <f t="shared" si="6"/>
        <v>-135072714</v>
      </c>
      <c r="J47" s="74">
        <f t="shared" si="6"/>
        <v>195497378</v>
      </c>
      <c r="K47" s="74">
        <f t="shared" si="6"/>
        <v>-6826211</v>
      </c>
      <c r="L47" s="74">
        <f t="shared" si="6"/>
        <v>-27607846</v>
      </c>
      <c r="M47" s="73">
        <f t="shared" si="6"/>
        <v>-188535896</v>
      </c>
      <c r="N47" s="73">
        <f t="shared" si="6"/>
        <v>-222969953</v>
      </c>
      <c r="O47" s="74">
        <f t="shared" si="6"/>
        <v>210702510</v>
      </c>
      <c r="P47" s="74">
        <f t="shared" si="6"/>
        <v>-53324626</v>
      </c>
      <c r="Q47" s="74">
        <f t="shared" si="6"/>
        <v>77961505</v>
      </c>
      <c r="R47" s="74">
        <f t="shared" si="6"/>
        <v>235339389</v>
      </c>
      <c r="S47" s="74">
        <f t="shared" si="6"/>
        <v>-23888226</v>
      </c>
      <c r="T47" s="73">
        <f t="shared" si="6"/>
        <v>-31610897</v>
      </c>
      <c r="U47" s="73">
        <f t="shared" si="6"/>
        <v>-96313161</v>
      </c>
      <c r="V47" s="74">
        <f t="shared" si="6"/>
        <v>-151812284</v>
      </c>
      <c r="W47" s="74">
        <f t="shared" si="6"/>
        <v>56054530</v>
      </c>
      <c r="X47" s="74">
        <f t="shared" si="6"/>
        <v>53973562</v>
      </c>
      <c r="Y47" s="74">
        <f t="shared" si="6"/>
        <v>2080968</v>
      </c>
      <c r="Z47" s="75">
        <f>+IF(X47&lt;&gt;0,+(Y47/X47)*100,0)</f>
        <v>3.855532084393466</v>
      </c>
      <c r="AA47" s="76">
        <f>SUM(AA45:AA46)</f>
        <v>53973700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54035045</v>
      </c>
      <c r="D5" s="6"/>
      <c r="E5" s="7">
        <v>56410880</v>
      </c>
      <c r="F5" s="8">
        <v>56509900</v>
      </c>
      <c r="G5" s="8">
        <v>60723548</v>
      </c>
      <c r="H5" s="8">
        <v>2510384</v>
      </c>
      <c r="I5" s="8">
        <v>-221962</v>
      </c>
      <c r="J5" s="8">
        <v>63011970</v>
      </c>
      <c r="K5" s="8">
        <v>-24129439</v>
      </c>
      <c r="L5" s="8">
        <v>2374074</v>
      </c>
      <c r="M5" s="8">
        <v>1256888</v>
      </c>
      <c r="N5" s="8">
        <v>-20498477</v>
      </c>
      <c r="O5" s="8">
        <v>1089511</v>
      </c>
      <c r="P5" s="8">
        <v>2540449</v>
      </c>
      <c r="Q5" s="8">
        <v>2548142</v>
      </c>
      <c r="R5" s="8">
        <v>6178102</v>
      </c>
      <c r="S5" s="8">
        <v>2552186</v>
      </c>
      <c r="T5" s="8">
        <v>2599731</v>
      </c>
      <c r="U5" s="8">
        <v>910287</v>
      </c>
      <c r="V5" s="8">
        <v>6062204</v>
      </c>
      <c r="W5" s="8">
        <v>54753799</v>
      </c>
      <c r="X5" s="8">
        <v>56509900</v>
      </c>
      <c r="Y5" s="8">
        <v>-1756101</v>
      </c>
      <c r="Z5" s="2">
        <v>-3.11</v>
      </c>
      <c r="AA5" s="6">
        <v>56509900</v>
      </c>
    </row>
    <row r="6" spans="1:27" ht="12.75">
      <c r="A6" s="23" t="s">
        <v>32</v>
      </c>
      <c r="B6" s="24"/>
      <c r="C6" s="6">
        <v>68750074</v>
      </c>
      <c r="D6" s="6"/>
      <c r="E6" s="7">
        <v>74044730</v>
      </c>
      <c r="F6" s="8">
        <v>74441930</v>
      </c>
      <c r="G6" s="8">
        <v>4872351</v>
      </c>
      <c r="H6" s="8">
        <v>5865327</v>
      </c>
      <c r="I6" s="8">
        <v>24651969</v>
      </c>
      <c r="J6" s="8">
        <v>35389647</v>
      </c>
      <c r="K6" s="8">
        <v>-12524758</v>
      </c>
      <c r="L6" s="8">
        <v>6536358</v>
      </c>
      <c r="M6" s="8">
        <v>4092940</v>
      </c>
      <c r="N6" s="8">
        <v>-1895460</v>
      </c>
      <c r="O6" s="8">
        <v>7817391</v>
      </c>
      <c r="P6" s="8">
        <v>5988361</v>
      </c>
      <c r="Q6" s="8">
        <v>4594250</v>
      </c>
      <c r="R6" s="8">
        <v>18400002</v>
      </c>
      <c r="S6" s="8">
        <v>6359774</v>
      </c>
      <c r="T6" s="8">
        <v>3966048</v>
      </c>
      <c r="U6" s="8">
        <v>7341368</v>
      </c>
      <c r="V6" s="8">
        <v>17667190</v>
      </c>
      <c r="W6" s="8">
        <v>69561379</v>
      </c>
      <c r="X6" s="8">
        <v>74441930</v>
      </c>
      <c r="Y6" s="8">
        <v>-4880551</v>
      </c>
      <c r="Z6" s="2">
        <v>-6.56</v>
      </c>
      <c r="AA6" s="6">
        <v>74441930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12244144</v>
      </c>
      <c r="D9" s="6"/>
      <c r="E9" s="7">
        <v>11848700</v>
      </c>
      <c r="F9" s="8">
        <v>12287500</v>
      </c>
      <c r="G9" s="8">
        <v>1170355</v>
      </c>
      <c r="H9" s="8">
        <v>1101471</v>
      </c>
      <c r="I9" s="8">
        <v>1178959</v>
      </c>
      <c r="J9" s="8">
        <v>3450785</v>
      </c>
      <c r="K9" s="8">
        <v>1175665</v>
      </c>
      <c r="L9" s="8">
        <v>1087410</v>
      </c>
      <c r="M9" s="8">
        <v>842472</v>
      </c>
      <c r="N9" s="8">
        <v>3105547</v>
      </c>
      <c r="O9" s="8">
        <v>1170259</v>
      </c>
      <c r="P9" s="8">
        <v>1172833</v>
      </c>
      <c r="Q9" s="8">
        <v>1178804</v>
      </c>
      <c r="R9" s="8">
        <v>3521896</v>
      </c>
      <c r="S9" s="8">
        <v>776852</v>
      </c>
      <c r="T9" s="8">
        <v>1173262</v>
      </c>
      <c r="U9" s="8">
        <v>1908879</v>
      </c>
      <c r="V9" s="8">
        <v>3858993</v>
      </c>
      <c r="W9" s="8">
        <v>13937221</v>
      </c>
      <c r="X9" s="8">
        <v>12287500</v>
      </c>
      <c r="Y9" s="8">
        <v>1649721</v>
      </c>
      <c r="Z9" s="2">
        <v>13.43</v>
      </c>
      <c r="AA9" s="6">
        <v>12287500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1622412</v>
      </c>
      <c r="D11" s="6"/>
      <c r="E11" s="7">
        <v>1449700</v>
      </c>
      <c r="F11" s="8">
        <v>1449700</v>
      </c>
      <c r="G11" s="8">
        <v>614251</v>
      </c>
      <c r="H11" s="8">
        <v>89653</v>
      </c>
      <c r="I11" s="8">
        <v>18917</v>
      </c>
      <c r="J11" s="8">
        <v>722821</v>
      </c>
      <c r="K11" s="8">
        <v>110245</v>
      </c>
      <c r="L11" s="8">
        <v>163546</v>
      </c>
      <c r="M11" s="8">
        <v>2158</v>
      </c>
      <c r="N11" s="8">
        <v>275949</v>
      </c>
      <c r="O11" s="8">
        <v>89003</v>
      </c>
      <c r="P11" s="8">
        <v>-147</v>
      </c>
      <c r="Q11" s="8">
        <v>54328</v>
      </c>
      <c r="R11" s="8">
        <v>143184</v>
      </c>
      <c r="S11" s="8">
        <v>23537</v>
      </c>
      <c r="T11" s="8">
        <v>11304</v>
      </c>
      <c r="U11" s="8">
        <v>176022</v>
      </c>
      <c r="V11" s="8">
        <v>210863</v>
      </c>
      <c r="W11" s="8">
        <v>1352817</v>
      </c>
      <c r="X11" s="8">
        <v>1449700</v>
      </c>
      <c r="Y11" s="8">
        <v>-96883</v>
      </c>
      <c r="Z11" s="2">
        <v>-6.68</v>
      </c>
      <c r="AA11" s="6">
        <v>1449700</v>
      </c>
    </row>
    <row r="12" spans="1:27" ht="12.75">
      <c r="A12" s="25" t="s">
        <v>37</v>
      </c>
      <c r="B12" s="29"/>
      <c r="C12" s="6">
        <v>4787326</v>
      </c>
      <c r="D12" s="6"/>
      <c r="E12" s="7">
        <v>5145320</v>
      </c>
      <c r="F12" s="8">
        <v>9145320</v>
      </c>
      <c r="G12" s="8">
        <v>604022</v>
      </c>
      <c r="H12" s="8">
        <v>610576</v>
      </c>
      <c r="I12" s="8">
        <v>546464</v>
      </c>
      <c r="J12" s="8">
        <v>1761062</v>
      </c>
      <c r="K12" s="8">
        <v>482553</v>
      </c>
      <c r="L12" s="8">
        <v>417935</v>
      </c>
      <c r="M12" s="8">
        <v>86399</v>
      </c>
      <c r="N12" s="8">
        <v>986887</v>
      </c>
      <c r="O12" s="8">
        <v>1455794</v>
      </c>
      <c r="P12" s="8">
        <v>1622951</v>
      </c>
      <c r="Q12" s="8">
        <v>-733450</v>
      </c>
      <c r="R12" s="8">
        <v>2345295</v>
      </c>
      <c r="S12" s="8">
        <v>1455039</v>
      </c>
      <c r="T12" s="8">
        <v>9068</v>
      </c>
      <c r="U12" s="8">
        <v>3129699</v>
      </c>
      <c r="V12" s="8">
        <v>4593806</v>
      </c>
      <c r="W12" s="8">
        <v>9687050</v>
      </c>
      <c r="X12" s="8">
        <v>9145320</v>
      </c>
      <c r="Y12" s="8">
        <v>541730</v>
      </c>
      <c r="Z12" s="2">
        <v>5.92</v>
      </c>
      <c r="AA12" s="6">
        <v>9145320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44527666</v>
      </c>
      <c r="D15" s="6"/>
      <c r="E15" s="7">
        <v>47979610</v>
      </c>
      <c r="F15" s="8">
        <v>47979610</v>
      </c>
      <c r="G15" s="8">
        <v>176741</v>
      </c>
      <c r="H15" s="8">
        <v>260136</v>
      </c>
      <c r="I15" s="8">
        <v>7033675</v>
      </c>
      <c r="J15" s="8">
        <v>7470552</v>
      </c>
      <c r="K15" s="8">
        <v>358284</v>
      </c>
      <c r="L15" s="8">
        <v>333523</v>
      </c>
      <c r="M15" s="8">
        <v>7636168</v>
      </c>
      <c r="N15" s="8">
        <v>8327975</v>
      </c>
      <c r="O15" s="8">
        <v>-140882</v>
      </c>
      <c r="P15" s="8">
        <v>263947</v>
      </c>
      <c r="Q15" s="8">
        <v>246738</v>
      </c>
      <c r="R15" s="8">
        <v>369803</v>
      </c>
      <c r="S15" s="8">
        <v>247932</v>
      </c>
      <c r="T15" s="8">
        <v>264410</v>
      </c>
      <c r="U15" s="8">
        <v>2421394</v>
      </c>
      <c r="V15" s="8">
        <v>2933736</v>
      </c>
      <c r="W15" s="8">
        <v>19102066</v>
      </c>
      <c r="X15" s="8">
        <v>47979610</v>
      </c>
      <c r="Y15" s="8">
        <v>-28877544</v>
      </c>
      <c r="Z15" s="2">
        <v>-60.19</v>
      </c>
      <c r="AA15" s="6">
        <v>47979610</v>
      </c>
    </row>
    <row r="16" spans="1:27" ht="12.75">
      <c r="A16" s="23" t="s">
        <v>41</v>
      </c>
      <c r="B16" s="29"/>
      <c r="C16" s="6">
        <v>20988</v>
      </c>
      <c r="D16" s="6"/>
      <c r="E16" s="7">
        <v>81050</v>
      </c>
      <c r="F16" s="8">
        <v>81050</v>
      </c>
      <c r="G16" s="8">
        <v>397</v>
      </c>
      <c r="H16" s="8">
        <v>644</v>
      </c>
      <c r="I16" s="8">
        <v>898</v>
      </c>
      <c r="J16" s="8">
        <v>1939</v>
      </c>
      <c r="K16" s="8">
        <v>397</v>
      </c>
      <c r="L16" s="8">
        <v>1169</v>
      </c>
      <c r="M16" s="8">
        <v>584</v>
      </c>
      <c r="N16" s="8">
        <v>2150</v>
      </c>
      <c r="O16" s="8">
        <v>6403</v>
      </c>
      <c r="P16" s="8">
        <v>3314</v>
      </c>
      <c r="Q16" s="8">
        <v>1335</v>
      </c>
      <c r="R16" s="8">
        <v>11052</v>
      </c>
      <c r="S16" s="8"/>
      <c r="T16" s="8">
        <v>198</v>
      </c>
      <c r="U16" s="8">
        <v>1687</v>
      </c>
      <c r="V16" s="8">
        <v>1885</v>
      </c>
      <c r="W16" s="8">
        <v>17026</v>
      </c>
      <c r="X16" s="8">
        <v>81050</v>
      </c>
      <c r="Y16" s="8">
        <v>-64024</v>
      </c>
      <c r="Z16" s="2">
        <v>-78.99</v>
      </c>
      <c r="AA16" s="6">
        <v>81050</v>
      </c>
    </row>
    <row r="17" spans="1:27" ht="12.75">
      <c r="A17" s="23" t="s">
        <v>42</v>
      </c>
      <c r="B17" s="29"/>
      <c r="C17" s="6">
        <v>3480838</v>
      </c>
      <c r="D17" s="6"/>
      <c r="E17" s="7">
        <v>4139290</v>
      </c>
      <c r="F17" s="8">
        <v>4139290</v>
      </c>
      <c r="G17" s="8">
        <v>338396</v>
      </c>
      <c r="H17" s="8">
        <v>324128</v>
      </c>
      <c r="I17" s="8">
        <v>273021</v>
      </c>
      <c r="J17" s="8">
        <v>935545</v>
      </c>
      <c r="K17" s="8">
        <v>307093</v>
      </c>
      <c r="L17" s="8">
        <v>246500</v>
      </c>
      <c r="M17" s="8">
        <v>263007</v>
      </c>
      <c r="N17" s="8">
        <v>816600</v>
      </c>
      <c r="O17" s="8">
        <v>291041</v>
      </c>
      <c r="P17" s="8">
        <v>300181</v>
      </c>
      <c r="Q17" s="8">
        <v>230603</v>
      </c>
      <c r="R17" s="8">
        <v>821825</v>
      </c>
      <c r="S17" s="8"/>
      <c r="T17" s="8">
        <v>16728</v>
      </c>
      <c r="U17" s="8"/>
      <c r="V17" s="8">
        <v>16728</v>
      </c>
      <c r="W17" s="8">
        <v>2590698</v>
      </c>
      <c r="X17" s="8">
        <v>4139290</v>
      </c>
      <c r="Y17" s="8">
        <v>-1548592</v>
      </c>
      <c r="Z17" s="2">
        <v>-37.41</v>
      </c>
      <c r="AA17" s="6">
        <v>4139290</v>
      </c>
    </row>
    <row r="18" spans="1:27" ht="12.75">
      <c r="A18" s="23" t="s">
        <v>43</v>
      </c>
      <c r="B18" s="29"/>
      <c r="C18" s="6">
        <v>215087078</v>
      </c>
      <c r="D18" s="6"/>
      <c r="E18" s="7">
        <v>237324840</v>
      </c>
      <c r="F18" s="8">
        <v>252700950</v>
      </c>
      <c r="G18" s="8">
        <v>92793724</v>
      </c>
      <c r="H18" s="8">
        <v>1736274</v>
      </c>
      <c r="I18" s="8">
        <v>4073191</v>
      </c>
      <c r="J18" s="8">
        <v>98603189</v>
      </c>
      <c r="K18" s="8">
        <v>3326759</v>
      </c>
      <c r="L18" s="8">
        <v>4835393</v>
      </c>
      <c r="M18" s="8">
        <v>76840028</v>
      </c>
      <c r="N18" s="8">
        <v>85002180</v>
      </c>
      <c r="O18" s="8">
        <v>9488820</v>
      </c>
      <c r="P18" s="8">
        <v>5742855</v>
      </c>
      <c r="Q18" s="8">
        <v>54834761</v>
      </c>
      <c r="R18" s="8">
        <v>70066436</v>
      </c>
      <c r="S18" s="8">
        <v>-7387317</v>
      </c>
      <c r="T18" s="8">
        <v>431996</v>
      </c>
      <c r="U18" s="8">
        <v>10193035</v>
      </c>
      <c r="V18" s="8">
        <v>3237714</v>
      </c>
      <c r="W18" s="8">
        <v>256909519</v>
      </c>
      <c r="X18" s="8">
        <v>252700950</v>
      </c>
      <c r="Y18" s="8">
        <v>4208569</v>
      </c>
      <c r="Z18" s="2">
        <v>1.67</v>
      </c>
      <c r="AA18" s="6">
        <v>252700950</v>
      </c>
    </row>
    <row r="19" spans="1:27" ht="12.75">
      <c r="A19" s="23" t="s">
        <v>44</v>
      </c>
      <c r="B19" s="29"/>
      <c r="C19" s="6">
        <v>1940027</v>
      </c>
      <c r="D19" s="6"/>
      <c r="E19" s="7">
        <v>2220200</v>
      </c>
      <c r="F19" s="26">
        <v>2220200</v>
      </c>
      <c r="G19" s="26">
        <v>128013</v>
      </c>
      <c r="H19" s="26">
        <v>160991</v>
      </c>
      <c r="I19" s="26">
        <v>351054</v>
      </c>
      <c r="J19" s="26">
        <v>640058</v>
      </c>
      <c r="K19" s="26">
        <v>197061</v>
      </c>
      <c r="L19" s="26">
        <v>184103</v>
      </c>
      <c r="M19" s="26">
        <v>147140</v>
      </c>
      <c r="N19" s="26">
        <v>528304</v>
      </c>
      <c r="O19" s="26">
        <v>164494</v>
      </c>
      <c r="P19" s="26">
        <v>88635</v>
      </c>
      <c r="Q19" s="26">
        <v>62625</v>
      </c>
      <c r="R19" s="26">
        <v>315754</v>
      </c>
      <c r="S19" s="26">
        <v>12043</v>
      </c>
      <c r="T19" s="26">
        <v>1422855</v>
      </c>
      <c r="U19" s="26">
        <v>76650</v>
      </c>
      <c r="V19" s="26">
        <v>1511548</v>
      </c>
      <c r="W19" s="26">
        <v>2995664</v>
      </c>
      <c r="X19" s="26">
        <v>2220200</v>
      </c>
      <c r="Y19" s="26">
        <v>775464</v>
      </c>
      <c r="Z19" s="27">
        <v>34.93</v>
      </c>
      <c r="AA19" s="28">
        <v>2220200</v>
      </c>
    </row>
    <row r="20" spans="1:27" ht="12.75">
      <c r="A20" s="23" t="s">
        <v>45</v>
      </c>
      <c r="B20" s="29"/>
      <c r="C20" s="6">
        <v>905203</v>
      </c>
      <c r="D20" s="6"/>
      <c r="E20" s="7">
        <v>1200000</v>
      </c>
      <c r="F20" s="8">
        <v>1200000</v>
      </c>
      <c r="G20" s="8"/>
      <c r="H20" s="8"/>
      <c r="I20" s="30"/>
      <c r="J20" s="8"/>
      <c r="K20" s="8"/>
      <c r="L20" s="8">
        <v>150000</v>
      </c>
      <c r="M20" s="8"/>
      <c r="N20" s="8">
        <v>150000</v>
      </c>
      <c r="O20" s="8">
        <v>57502</v>
      </c>
      <c r="P20" s="30"/>
      <c r="Q20" s="8"/>
      <c r="R20" s="8">
        <v>57502</v>
      </c>
      <c r="S20" s="8"/>
      <c r="T20" s="8"/>
      <c r="U20" s="8">
        <v>150537</v>
      </c>
      <c r="V20" s="8">
        <v>150537</v>
      </c>
      <c r="W20" s="30">
        <v>358039</v>
      </c>
      <c r="X20" s="8">
        <v>1200000</v>
      </c>
      <c r="Y20" s="8">
        <v>-841961</v>
      </c>
      <c r="Z20" s="2">
        <v>-70.16</v>
      </c>
      <c r="AA20" s="6">
        <v>1200000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407400801</v>
      </c>
      <c r="D21" s="33">
        <f t="shared" si="0"/>
        <v>0</v>
      </c>
      <c r="E21" s="34">
        <f t="shared" si="0"/>
        <v>441844320</v>
      </c>
      <c r="F21" s="35">
        <f t="shared" si="0"/>
        <v>462155450</v>
      </c>
      <c r="G21" s="35">
        <f t="shared" si="0"/>
        <v>161421798</v>
      </c>
      <c r="H21" s="35">
        <f t="shared" si="0"/>
        <v>12659584</v>
      </c>
      <c r="I21" s="35">
        <f t="shared" si="0"/>
        <v>37906186</v>
      </c>
      <c r="J21" s="35">
        <f t="shared" si="0"/>
        <v>211987568</v>
      </c>
      <c r="K21" s="35">
        <f t="shared" si="0"/>
        <v>-30696140</v>
      </c>
      <c r="L21" s="35">
        <f t="shared" si="0"/>
        <v>16330011</v>
      </c>
      <c r="M21" s="35">
        <f t="shared" si="0"/>
        <v>91167784</v>
      </c>
      <c r="N21" s="35">
        <f t="shared" si="0"/>
        <v>76801655</v>
      </c>
      <c r="O21" s="35">
        <f t="shared" si="0"/>
        <v>21489336</v>
      </c>
      <c r="P21" s="35">
        <f t="shared" si="0"/>
        <v>17723379</v>
      </c>
      <c r="Q21" s="35">
        <f t="shared" si="0"/>
        <v>63018136</v>
      </c>
      <c r="R21" s="35">
        <f t="shared" si="0"/>
        <v>102230851</v>
      </c>
      <c r="S21" s="35">
        <f t="shared" si="0"/>
        <v>4040046</v>
      </c>
      <c r="T21" s="35">
        <f t="shared" si="0"/>
        <v>9895600</v>
      </c>
      <c r="U21" s="35">
        <f t="shared" si="0"/>
        <v>26309558</v>
      </c>
      <c r="V21" s="35">
        <f t="shared" si="0"/>
        <v>40245204</v>
      </c>
      <c r="W21" s="35">
        <f t="shared" si="0"/>
        <v>431265278</v>
      </c>
      <c r="X21" s="35">
        <f t="shared" si="0"/>
        <v>462155450</v>
      </c>
      <c r="Y21" s="35">
        <f t="shared" si="0"/>
        <v>-30890172</v>
      </c>
      <c r="Z21" s="36">
        <f>+IF(X21&lt;&gt;0,+(Y21/X21)*100,0)</f>
        <v>-6.683935459378441</v>
      </c>
      <c r="AA21" s="33">
        <f>SUM(AA5:AA20)</f>
        <v>462155450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131378186</v>
      </c>
      <c r="D24" s="6"/>
      <c r="E24" s="7">
        <v>143744860</v>
      </c>
      <c r="F24" s="8">
        <v>147666770</v>
      </c>
      <c r="G24" s="8">
        <v>11791692</v>
      </c>
      <c r="H24" s="8">
        <v>9947212</v>
      </c>
      <c r="I24" s="8">
        <v>11057590</v>
      </c>
      <c r="J24" s="8">
        <v>32796494</v>
      </c>
      <c r="K24" s="8">
        <v>11127668</v>
      </c>
      <c r="L24" s="8">
        <v>12043654</v>
      </c>
      <c r="M24" s="8">
        <v>16406717</v>
      </c>
      <c r="N24" s="8">
        <v>39578039</v>
      </c>
      <c r="O24" s="8">
        <v>11371419</v>
      </c>
      <c r="P24" s="8">
        <v>11138457</v>
      </c>
      <c r="Q24" s="8">
        <v>11052376</v>
      </c>
      <c r="R24" s="8">
        <v>33562252</v>
      </c>
      <c r="S24" s="8">
        <v>10438015</v>
      </c>
      <c r="T24" s="8">
        <v>12451762</v>
      </c>
      <c r="U24" s="8">
        <v>11182900</v>
      </c>
      <c r="V24" s="8">
        <v>34072677</v>
      </c>
      <c r="W24" s="8">
        <v>140009462</v>
      </c>
      <c r="X24" s="8">
        <v>147666770</v>
      </c>
      <c r="Y24" s="8">
        <v>-7657308</v>
      </c>
      <c r="Z24" s="2">
        <v>-5.19</v>
      </c>
      <c r="AA24" s="6">
        <v>147666770</v>
      </c>
    </row>
    <row r="25" spans="1:27" ht="12.75">
      <c r="A25" s="25" t="s">
        <v>49</v>
      </c>
      <c r="B25" s="24"/>
      <c r="C25" s="6">
        <v>21509842</v>
      </c>
      <c r="D25" s="6"/>
      <c r="E25" s="7">
        <v>22957210</v>
      </c>
      <c r="F25" s="8">
        <v>22957210</v>
      </c>
      <c r="G25" s="8">
        <v>1803208</v>
      </c>
      <c r="H25" s="8">
        <v>1840014</v>
      </c>
      <c r="I25" s="8">
        <v>1815255</v>
      </c>
      <c r="J25" s="8">
        <v>5458477</v>
      </c>
      <c r="K25" s="8">
        <v>1818858</v>
      </c>
      <c r="L25" s="8">
        <v>1812659</v>
      </c>
      <c r="M25" s="8">
        <v>1815874</v>
      </c>
      <c r="N25" s="8">
        <v>5447391</v>
      </c>
      <c r="O25" s="8">
        <v>1808396</v>
      </c>
      <c r="P25" s="8">
        <v>1817626</v>
      </c>
      <c r="Q25" s="8">
        <v>1804341</v>
      </c>
      <c r="R25" s="8">
        <v>5430363</v>
      </c>
      <c r="S25" s="8">
        <v>1796637</v>
      </c>
      <c r="T25" s="8">
        <v>2508176</v>
      </c>
      <c r="U25" s="8">
        <v>1865407</v>
      </c>
      <c r="V25" s="8">
        <v>6170220</v>
      </c>
      <c r="W25" s="8">
        <v>22506451</v>
      </c>
      <c r="X25" s="8">
        <v>22957210</v>
      </c>
      <c r="Y25" s="8">
        <v>-450759</v>
      </c>
      <c r="Z25" s="2">
        <v>-1.96</v>
      </c>
      <c r="AA25" s="6">
        <v>22957210</v>
      </c>
    </row>
    <row r="26" spans="1:27" ht="12.75">
      <c r="A26" s="25" t="s">
        <v>50</v>
      </c>
      <c r="B26" s="24"/>
      <c r="C26" s="6">
        <v>43051015</v>
      </c>
      <c r="D26" s="6"/>
      <c r="E26" s="7">
        <v>46201600</v>
      </c>
      <c r="F26" s="8">
        <v>46201600</v>
      </c>
      <c r="G26" s="8">
        <v>3850133</v>
      </c>
      <c r="H26" s="8">
        <v>3850133</v>
      </c>
      <c r="I26" s="8"/>
      <c r="J26" s="8">
        <v>7700266</v>
      </c>
      <c r="K26" s="8">
        <v>7700266</v>
      </c>
      <c r="L26" s="8">
        <v>3850133</v>
      </c>
      <c r="M26" s="8">
        <v>3850133</v>
      </c>
      <c r="N26" s="8">
        <v>15400532</v>
      </c>
      <c r="O26" s="8"/>
      <c r="P26" s="8">
        <v>3850133</v>
      </c>
      <c r="Q26" s="8">
        <v>3850133</v>
      </c>
      <c r="R26" s="8">
        <v>7700266</v>
      </c>
      <c r="S26" s="8">
        <v>7700266</v>
      </c>
      <c r="T26" s="8">
        <v>3850133</v>
      </c>
      <c r="U26" s="8">
        <v>3850131</v>
      </c>
      <c r="V26" s="8">
        <v>15400530</v>
      </c>
      <c r="W26" s="8">
        <v>46201594</v>
      </c>
      <c r="X26" s="8">
        <v>46201600</v>
      </c>
      <c r="Y26" s="8">
        <v>-6</v>
      </c>
      <c r="Z26" s="2"/>
      <c r="AA26" s="6">
        <v>46201600</v>
      </c>
    </row>
    <row r="27" spans="1:27" ht="12.75">
      <c r="A27" s="25" t="s">
        <v>51</v>
      </c>
      <c r="B27" s="24"/>
      <c r="C27" s="6">
        <v>52153515</v>
      </c>
      <c r="D27" s="6"/>
      <c r="E27" s="7">
        <v>52290040</v>
      </c>
      <c r="F27" s="8">
        <v>52290040</v>
      </c>
      <c r="G27" s="8"/>
      <c r="H27" s="8"/>
      <c r="I27" s="8"/>
      <c r="J27" s="8"/>
      <c r="K27" s="8"/>
      <c r="L27" s="8">
        <v>11599846</v>
      </c>
      <c r="M27" s="8"/>
      <c r="N27" s="8">
        <v>11599846</v>
      </c>
      <c r="O27" s="8"/>
      <c r="P27" s="8">
        <v>15120667</v>
      </c>
      <c r="Q27" s="8">
        <v>3562222</v>
      </c>
      <c r="R27" s="8">
        <v>18682889</v>
      </c>
      <c r="S27" s="8">
        <v>7565313</v>
      </c>
      <c r="T27" s="8">
        <v>4802785</v>
      </c>
      <c r="U27" s="8">
        <v>3543903</v>
      </c>
      <c r="V27" s="8">
        <v>15912001</v>
      </c>
      <c r="W27" s="8">
        <v>46194736</v>
      </c>
      <c r="X27" s="8">
        <v>52290040</v>
      </c>
      <c r="Y27" s="8">
        <v>-6095304</v>
      </c>
      <c r="Z27" s="2">
        <v>-11.66</v>
      </c>
      <c r="AA27" s="6">
        <v>52290040</v>
      </c>
    </row>
    <row r="28" spans="1:27" ht="12.75">
      <c r="A28" s="25" t="s">
        <v>52</v>
      </c>
      <c r="B28" s="24"/>
      <c r="C28" s="6">
        <v>447469</v>
      </c>
      <c r="D28" s="6"/>
      <c r="E28" s="7">
        <v>310190</v>
      </c>
      <c r="F28" s="8">
        <v>310190</v>
      </c>
      <c r="G28" s="8"/>
      <c r="H28" s="8"/>
      <c r="I28" s="8">
        <v>107336</v>
      </c>
      <c r="J28" s="8">
        <v>107336</v>
      </c>
      <c r="K28" s="8"/>
      <c r="L28" s="8"/>
      <c r="M28" s="8"/>
      <c r="N28" s="8"/>
      <c r="O28" s="8"/>
      <c r="P28" s="8"/>
      <c r="Q28" s="8">
        <v>202831</v>
      </c>
      <c r="R28" s="8">
        <v>202831</v>
      </c>
      <c r="S28" s="8"/>
      <c r="T28" s="8"/>
      <c r="U28" s="8"/>
      <c r="V28" s="8"/>
      <c r="W28" s="8">
        <v>310167</v>
      </c>
      <c r="X28" s="8">
        <v>310190</v>
      </c>
      <c r="Y28" s="8">
        <v>-23</v>
      </c>
      <c r="Z28" s="2">
        <v>-0.01</v>
      </c>
      <c r="AA28" s="6">
        <v>310190</v>
      </c>
    </row>
    <row r="29" spans="1:27" ht="12.75">
      <c r="A29" s="25" t="s">
        <v>53</v>
      </c>
      <c r="B29" s="24"/>
      <c r="C29" s="6">
        <v>51506479</v>
      </c>
      <c r="D29" s="6"/>
      <c r="E29" s="7">
        <v>59531250</v>
      </c>
      <c r="F29" s="8">
        <v>59031250</v>
      </c>
      <c r="G29" s="8">
        <v>452329</v>
      </c>
      <c r="H29" s="8">
        <v>6527076</v>
      </c>
      <c r="I29" s="8">
        <v>6435990</v>
      </c>
      <c r="J29" s="8">
        <v>13415395</v>
      </c>
      <c r="K29" s="8">
        <v>4396828</v>
      </c>
      <c r="L29" s="8">
        <v>7936057</v>
      </c>
      <c r="M29" s="8">
        <v>544209</v>
      </c>
      <c r="N29" s="8">
        <v>12877094</v>
      </c>
      <c r="O29" s="8">
        <v>4545247</v>
      </c>
      <c r="P29" s="8">
        <v>4104922</v>
      </c>
      <c r="Q29" s="8">
        <v>3833554</v>
      </c>
      <c r="R29" s="8">
        <v>12483723</v>
      </c>
      <c r="S29" s="8">
        <v>5099573</v>
      </c>
      <c r="T29" s="8">
        <v>3900309</v>
      </c>
      <c r="U29" s="8">
        <v>4695945</v>
      </c>
      <c r="V29" s="8">
        <v>13695827</v>
      </c>
      <c r="W29" s="8">
        <v>52472039</v>
      </c>
      <c r="X29" s="8">
        <v>59031250</v>
      </c>
      <c r="Y29" s="8">
        <v>-6559211</v>
      </c>
      <c r="Z29" s="2">
        <v>-11.11</v>
      </c>
      <c r="AA29" s="6">
        <v>59031250</v>
      </c>
    </row>
    <row r="30" spans="1:27" ht="12.75">
      <c r="A30" s="25" t="s">
        <v>54</v>
      </c>
      <c r="B30" s="24"/>
      <c r="C30" s="6">
        <v>10033240</v>
      </c>
      <c r="D30" s="6"/>
      <c r="E30" s="7">
        <v>10799570</v>
      </c>
      <c r="F30" s="8">
        <v>11347060</v>
      </c>
      <c r="G30" s="8">
        <v>388998</v>
      </c>
      <c r="H30" s="8">
        <v>924824</v>
      </c>
      <c r="I30" s="8">
        <v>635009</v>
      </c>
      <c r="J30" s="8">
        <v>1948831</v>
      </c>
      <c r="K30" s="8">
        <v>1024437</v>
      </c>
      <c r="L30" s="8">
        <v>927077</v>
      </c>
      <c r="M30" s="8">
        <v>749028</v>
      </c>
      <c r="N30" s="8">
        <v>2700542</v>
      </c>
      <c r="O30" s="8">
        <v>895019</v>
      </c>
      <c r="P30" s="8">
        <v>928212</v>
      </c>
      <c r="Q30" s="8">
        <v>751965</v>
      </c>
      <c r="R30" s="8">
        <v>2575196</v>
      </c>
      <c r="S30" s="8">
        <v>247088</v>
      </c>
      <c r="T30" s="8">
        <v>212344</v>
      </c>
      <c r="U30" s="8">
        <v>665596</v>
      </c>
      <c r="V30" s="8">
        <v>1125028</v>
      </c>
      <c r="W30" s="8">
        <v>8349597</v>
      </c>
      <c r="X30" s="8">
        <v>11347060</v>
      </c>
      <c r="Y30" s="8">
        <v>-2997463</v>
      </c>
      <c r="Z30" s="2">
        <v>-26.42</v>
      </c>
      <c r="AA30" s="6">
        <v>11347060</v>
      </c>
    </row>
    <row r="31" spans="1:27" ht="12.75">
      <c r="A31" s="25" t="s">
        <v>55</v>
      </c>
      <c r="B31" s="24"/>
      <c r="C31" s="6">
        <v>101908038</v>
      </c>
      <c r="D31" s="6"/>
      <c r="E31" s="7">
        <v>117535370</v>
      </c>
      <c r="F31" s="8">
        <v>120168360</v>
      </c>
      <c r="G31" s="8">
        <v>16933210</v>
      </c>
      <c r="H31" s="8">
        <v>5526757</v>
      </c>
      <c r="I31" s="8">
        <v>7556434</v>
      </c>
      <c r="J31" s="8">
        <v>30016401</v>
      </c>
      <c r="K31" s="8">
        <v>11017140</v>
      </c>
      <c r="L31" s="8">
        <v>13868572</v>
      </c>
      <c r="M31" s="8">
        <v>9813356</v>
      </c>
      <c r="N31" s="8">
        <v>34699068</v>
      </c>
      <c r="O31" s="8">
        <v>12591289</v>
      </c>
      <c r="P31" s="8">
        <v>4256608</v>
      </c>
      <c r="Q31" s="8">
        <v>4317718</v>
      </c>
      <c r="R31" s="8">
        <v>21165615</v>
      </c>
      <c r="S31" s="8">
        <v>3445873</v>
      </c>
      <c r="T31" s="8">
        <v>3875006</v>
      </c>
      <c r="U31" s="8">
        <v>12426680</v>
      </c>
      <c r="V31" s="8">
        <v>19747559</v>
      </c>
      <c r="W31" s="8">
        <v>105628643</v>
      </c>
      <c r="X31" s="8">
        <v>120168360</v>
      </c>
      <c r="Y31" s="8">
        <v>-14539717</v>
      </c>
      <c r="Z31" s="2">
        <v>-12.1</v>
      </c>
      <c r="AA31" s="6">
        <v>120168360</v>
      </c>
    </row>
    <row r="32" spans="1:27" ht="12.75">
      <c r="A32" s="25" t="s">
        <v>43</v>
      </c>
      <c r="B32" s="24"/>
      <c r="C32" s="6">
        <v>5285959</v>
      </c>
      <c r="D32" s="6"/>
      <c r="E32" s="7">
        <v>5205530</v>
      </c>
      <c r="F32" s="8">
        <v>6456660</v>
      </c>
      <c r="G32" s="8">
        <v>315112</v>
      </c>
      <c r="H32" s="8">
        <v>119234</v>
      </c>
      <c r="I32" s="8">
        <v>99517</v>
      </c>
      <c r="J32" s="8">
        <v>533863</v>
      </c>
      <c r="K32" s="8">
        <v>264462</v>
      </c>
      <c r="L32" s="8">
        <v>716523</v>
      </c>
      <c r="M32" s="8">
        <v>273340</v>
      </c>
      <c r="N32" s="8">
        <v>1254325</v>
      </c>
      <c r="O32" s="8">
        <v>298262</v>
      </c>
      <c r="P32" s="8">
        <v>514894</v>
      </c>
      <c r="Q32" s="8">
        <v>3958</v>
      </c>
      <c r="R32" s="8">
        <v>817114</v>
      </c>
      <c r="S32" s="8"/>
      <c r="T32" s="8">
        <v>150073</v>
      </c>
      <c r="U32" s="8">
        <v>582548</v>
      </c>
      <c r="V32" s="8">
        <v>732621</v>
      </c>
      <c r="W32" s="8">
        <v>3337923</v>
      </c>
      <c r="X32" s="8">
        <v>6456660</v>
      </c>
      <c r="Y32" s="8">
        <v>-3118737</v>
      </c>
      <c r="Z32" s="2">
        <v>-48.3</v>
      </c>
      <c r="AA32" s="6">
        <v>6456660</v>
      </c>
    </row>
    <row r="33" spans="1:27" ht="12.75">
      <c r="A33" s="25" t="s">
        <v>56</v>
      </c>
      <c r="B33" s="24"/>
      <c r="C33" s="6">
        <v>35010607</v>
      </c>
      <c r="D33" s="6"/>
      <c r="E33" s="7">
        <v>36234040</v>
      </c>
      <c r="F33" s="8">
        <v>41926770</v>
      </c>
      <c r="G33" s="8">
        <v>27086628</v>
      </c>
      <c r="H33" s="8">
        <v>2881231</v>
      </c>
      <c r="I33" s="8">
        <v>2802067</v>
      </c>
      <c r="J33" s="8">
        <v>32769926</v>
      </c>
      <c r="K33" s="8">
        <v>-20610003</v>
      </c>
      <c r="L33" s="8">
        <v>3543187</v>
      </c>
      <c r="M33" s="8">
        <v>2373733</v>
      </c>
      <c r="N33" s="8">
        <v>-14693083</v>
      </c>
      <c r="O33" s="8">
        <v>4219890</v>
      </c>
      <c r="P33" s="8">
        <v>1786812</v>
      </c>
      <c r="Q33" s="8">
        <v>3698481</v>
      </c>
      <c r="R33" s="8">
        <v>9705183</v>
      </c>
      <c r="S33" s="8">
        <v>1179329</v>
      </c>
      <c r="T33" s="8">
        <v>2011344</v>
      </c>
      <c r="U33" s="8">
        <v>3018625</v>
      </c>
      <c r="V33" s="8">
        <v>6209298</v>
      </c>
      <c r="W33" s="8">
        <v>33991324</v>
      </c>
      <c r="X33" s="8">
        <v>41926770</v>
      </c>
      <c r="Y33" s="8">
        <v>-7935446</v>
      </c>
      <c r="Z33" s="2">
        <v>-18.93</v>
      </c>
      <c r="AA33" s="6">
        <v>41926770</v>
      </c>
    </row>
    <row r="34" spans="1:27" ht="12.75">
      <c r="A34" s="23" t="s">
        <v>57</v>
      </c>
      <c r="B34" s="29"/>
      <c r="C34" s="6">
        <v>56608</v>
      </c>
      <c r="D34" s="6"/>
      <c r="E34" s="7"/>
      <c r="F34" s="8">
        <v>100000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91770</v>
      </c>
      <c r="V34" s="8">
        <v>91770</v>
      </c>
      <c r="W34" s="8">
        <v>91770</v>
      </c>
      <c r="X34" s="8">
        <v>100000</v>
      </c>
      <c r="Y34" s="8">
        <v>-8230</v>
      </c>
      <c r="Z34" s="2">
        <v>-8.23</v>
      </c>
      <c r="AA34" s="6">
        <v>100000</v>
      </c>
    </row>
    <row r="35" spans="1:27" ht="12.75">
      <c r="A35" s="40" t="s">
        <v>58</v>
      </c>
      <c r="B35" s="32"/>
      <c r="C35" s="33">
        <f aca="true" t="shared" si="1" ref="C35:Y35">SUM(C24:C34)</f>
        <v>452340958</v>
      </c>
      <c r="D35" s="33">
        <f>SUM(D24:D34)</f>
        <v>0</v>
      </c>
      <c r="E35" s="34">
        <f t="shared" si="1"/>
        <v>494809660</v>
      </c>
      <c r="F35" s="35">
        <f t="shared" si="1"/>
        <v>508455910</v>
      </c>
      <c r="G35" s="35">
        <f t="shared" si="1"/>
        <v>62621310</v>
      </c>
      <c r="H35" s="35">
        <f t="shared" si="1"/>
        <v>31616481</v>
      </c>
      <c r="I35" s="35">
        <f t="shared" si="1"/>
        <v>30509198</v>
      </c>
      <c r="J35" s="35">
        <f t="shared" si="1"/>
        <v>124746989</v>
      </c>
      <c r="K35" s="35">
        <f t="shared" si="1"/>
        <v>16739656</v>
      </c>
      <c r="L35" s="35">
        <f t="shared" si="1"/>
        <v>56297708</v>
      </c>
      <c r="M35" s="35">
        <f t="shared" si="1"/>
        <v>35826390</v>
      </c>
      <c r="N35" s="35">
        <f t="shared" si="1"/>
        <v>108863754</v>
      </c>
      <c r="O35" s="35">
        <f t="shared" si="1"/>
        <v>35729522</v>
      </c>
      <c r="P35" s="35">
        <f t="shared" si="1"/>
        <v>43518331</v>
      </c>
      <c r="Q35" s="35">
        <f t="shared" si="1"/>
        <v>33077579</v>
      </c>
      <c r="R35" s="35">
        <f t="shared" si="1"/>
        <v>112325432</v>
      </c>
      <c r="S35" s="35">
        <f t="shared" si="1"/>
        <v>37472094</v>
      </c>
      <c r="T35" s="35">
        <f t="shared" si="1"/>
        <v>33761932</v>
      </c>
      <c r="U35" s="35">
        <f t="shared" si="1"/>
        <v>41923505</v>
      </c>
      <c r="V35" s="35">
        <f t="shared" si="1"/>
        <v>113157531</v>
      </c>
      <c r="W35" s="35">
        <f t="shared" si="1"/>
        <v>459093706</v>
      </c>
      <c r="X35" s="35">
        <f t="shared" si="1"/>
        <v>508455910</v>
      </c>
      <c r="Y35" s="35">
        <f t="shared" si="1"/>
        <v>-49362204</v>
      </c>
      <c r="Z35" s="36">
        <f>+IF(X35&lt;&gt;0,+(Y35/X35)*100,0)</f>
        <v>-9.70825651333269</v>
      </c>
      <c r="AA35" s="33">
        <f>SUM(AA24:AA34)</f>
        <v>508455910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-44940157</v>
      </c>
      <c r="D37" s="46">
        <f>+D21-D35</f>
        <v>0</v>
      </c>
      <c r="E37" s="47">
        <f t="shared" si="2"/>
        <v>-52965340</v>
      </c>
      <c r="F37" s="48">
        <f t="shared" si="2"/>
        <v>-46300460</v>
      </c>
      <c r="G37" s="48">
        <f t="shared" si="2"/>
        <v>98800488</v>
      </c>
      <c r="H37" s="48">
        <f t="shared" si="2"/>
        <v>-18956897</v>
      </c>
      <c r="I37" s="48">
        <f t="shared" si="2"/>
        <v>7396988</v>
      </c>
      <c r="J37" s="48">
        <f t="shared" si="2"/>
        <v>87240579</v>
      </c>
      <c r="K37" s="48">
        <f t="shared" si="2"/>
        <v>-47435796</v>
      </c>
      <c r="L37" s="48">
        <f t="shared" si="2"/>
        <v>-39967697</v>
      </c>
      <c r="M37" s="48">
        <f t="shared" si="2"/>
        <v>55341394</v>
      </c>
      <c r="N37" s="48">
        <f t="shared" si="2"/>
        <v>-32062099</v>
      </c>
      <c r="O37" s="48">
        <f t="shared" si="2"/>
        <v>-14240186</v>
      </c>
      <c r="P37" s="48">
        <f t="shared" si="2"/>
        <v>-25794952</v>
      </c>
      <c r="Q37" s="48">
        <f t="shared" si="2"/>
        <v>29940557</v>
      </c>
      <c r="R37" s="48">
        <f t="shared" si="2"/>
        <v>-10094581</v>
      </c>
      <c r="S37" s="48">
        <f t="shared" si="2"/>
        <v>-33432048</v>
      </c>
      <c r="T37" s="48">
        <f t="shared" si="2"/>
        <v>-23866332</v>
      </c>
      <c r="U37" s="48">
        <f t="shared" si="2"/>
        <v>-15613947</v>
      </c>
      <c r="V37" s="48">
        <f t="shared" si="2"/>
        <v>-72912327</v>
      </c>
      <c r="W37" s="48">
        <f t="shared" si="2"/>
        <v>-27828428</v>
      </c>
      <c r="X37" s="48">
        <f>IF(F21=F35,0,X21-X35)</f>
        <v>-46300460</v>
      </c>
      <c r="Y37" s="48">
        <f t="shared" si="2"/>
        <v>18472032</v>
      </c>
      <c r="Z37" s="49">
        <f>+IF(X37&lt;&gt;0,+(Y37/X37)*100,0)</f>
        <v>-39.896001033251075</v>
      </c>
      <c r="AA37" s="46">
        <f>+AA21-AA35</f>
        <v>-46300460</v>
      </c>
    </row>
    <row r="38" spans="1:27" ht="22.5" customHeight="1">
      <c r="A38" s="50" t="s">
        <v>60</v>
      </c>
      <c r="B38" s="29"/>
      <c r="C38" s="6">
        <v>56261441</v>
      </c>
      <c r="D38" s="6"/>
      <c r="E38" s="7">
        <v>51409000</v>
      </c>
      <c r="F38" s="8">
        <v>44760810</v>
      </c>
      <c r="G38" s="8">
        <v>636395</v>
      </c>
      <c r="H38" s="8">
        <v>664386</v>
      </c>
      <c r="I38" s="8">
        <v>1407888</v>
      </c>
      <c r="J38" s="8">
        <v>2708669</v>
      </c>
      <c r="K38" s="8">
        <v>4016807</v>
      </c>
      <c r="L38" s="8">
        <v>5022722</v>
      </c>
      <c r="M38" s="8">
        <v>5394669</v>
      </c>
      <c r="N38" s="8">
        <v>14434198</v>
      </c>
      <c r="O38" s="8"/>
      <c r="P38" s="8">
        <v>353621</v>
      </c>
      <c r="Q38" s="8">
        <v>4365167</v>
      </c>
      <c r="R38" s="8">
        <v>4718788</v>
      </c>
      <c r="S38" s="8"/>
      <c r="T38" s="8">
        <v>9432976</v>
      </c>
      <c r="U38" s="8">
        <v>8995223</v>
      </c>
      <c r="V38" s="8">
        <v>18428199</v>
      </c>
      <c r="W38" s="8">
        <v>40289854</v>
      </c>
      <c r="X38" s="8">
        <v>44760810</v>
      </c>
      <c r="Y38" s="8">
        <v>-4470956</v>
      </c>
      <c r="Z38" s="2">
        <v>-9.99</v>
      </c>
      <c r="AA38" s="6">
        <v>44760810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16123</v>
      </c>
      <c r="D40" s="51"/>
      <c r="E40" s="7">
        <v>1661500</v>
      </c>
      <c r="F40" s="8">
        <v>1661500</v>
      </c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>
        <v>1661500</v>
      </c>
      <c r="Y40" s="52">
        <v>-1661500</v>
      </c>
      <c r="Z40" s="53">
        <v>-100</v>
      </c>
      <c r="AA40" s="54">
        <v>1661500</v>
      </c>
    </row>
    <row r="41" spans="1:27" ht="24.75" customHeight="1">
      <c r="A41" s="55" t="s">
        <v>63</v>
      </c>
      <c r="B41" s="29"/>
      <c r="C41" s="56">
        <f aca="true" t="shared" si="3" ref="C41:Y41">SUM(C37:C40)</f>
        <v>11337407</v>
      </c>
      <c r="D41" s="56">
        <f>SUM(D37:D40)</f>
        <v>0</v>
      </c>
      <c r="E41" s="57">
        <f t="shared" si="3"/>
        <v>105160</v>
      </c>
      <c r="F41" s="58">
        <f t="shared" si="3"/>
        <v>121850</v>
      </c>
      <c r="G41" s="58">
        <f t="shared" si="3"/>
        <v>99436883</v>
      </c>
      <c r="H41" s="58">
        <f t="shared" si="3"/>
        <v>-18292511</v>
      </c>
      <c r="I41" s="58">
        <f t="shared" si="3"/>
        <v>8804876</v>
      </c>
      <c r="J41" s="58">
        <f t="shared" si="3"/>
        <v>89949248</v>
      </c>
      <c r="K41" s="58">
        <f t="shared" si="3"/>
        <v>-43418989</v>
      </c>
      <c r="L41" s="58">
        <f t="shared" si="3"/>
        <v>-34944975</v>
      </c>
      <c r="M41" s="58">
        <f t="shared" si="3"/>
        <v>60736063</v>
      </c>
      <c r="N41" s="58">
        <f t="shared" si="3"/>
        <v>-17627901</v>
      </c>
      <c r="O41" s="58">
        <f t="shared" si="3"/>
        <v>-14240186</v>
      </c>
      <c r="P41" s="58">
        <f t="shared" si="3"/>
        <v>-25441331</v>
      </c>
      <c r="Q41" s="58">
        <f t="shared" si="3"/>
        <v>34305724</v>
      </c>
      <c r="R41" s="58">
        <f t="shared" si="3"/>
        <v>-5375793</v>
      </c>
      <c r="S41" s="58">
        <f t="shared" si="3"/>
        <v>-33432048</v>
      </c>
      <c r="T41" s="58">
        <f t="shared" si="3"/>
        <v>-14433356</v>
      </c>
      <c r="U41" s="58">
        <f t="shared" si="3"/>
        <v>-6618724</v>
      </c>
      <c r="V41" s="58">
        <f t="shared" si="3"/>
        <v>-54484128</v>
      </c>
      <c r="W41" s="58">
        <f t="shared" si="3"/>
        <v>12461426</v>
      </c>
      <c r="X41" s="58">
        <f t="shared" si="3"/>
        <v>121850</v>
      </c>
      <c r="Y41" s="58">
        <f t="shared" si="3"/>
        <v>12339576</v>
      </c>
      <c r="Z41" s="59">
        <f>+IF(X41&lt;&gt;0,+(Y41/X41)*100,0)</f>
        <v>10126.85761181781</v>
      </c>
      <c r="AA41" s="56">
        <f>SUM(AA37:AA40)</f>
        <v>121850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11337407</v>
      </c>
      <c r="D43" s="64">
        <f>+D41-D42</f>
        <v>0</v>
      </c>
      <c r="E43" s="65">
        <f t="shared" si="4"/>
        <v>105160</v>
      </c>
      <c r="F43" s="66">
        <f t="shared" si="4"/>
        <v>121850</v>
      </c>
      <c r="G43" s="66">
        <f t="shared" si="4"/>
        <v>99436883</v>
      </c>
      <c r="H43" s="66">
        <f t="shared" si="4"/>
        <v>-18292511</v>
      </c>
      <c r="I43" s="66">
        <f t="shared" si="4"/>
        <v>8804876</v>
      </c>
      <c r="J43" s="66">
        <f t="shared" si="4"/>
        <v>89949248</v>
      </c>
      <c r="K43" s="66">
        <f t="shared" si="4"/>
        <v>-43418989</v>
      </c>
      <c r="L43" s="66">
        <f t="shared" si="4"/>
        <v>-34944975</v>
      </c>
      <c r="M43" s="66">
        <f t="shared" si="4"/>
        <v>60736063</v>
      </c>
      <c r="N43" s="66">
        <f t="shared" si="4"/>
        <v>-17627901</v>
      </c>
      <c r="O43" s="66">
        <f t="shared" si="4"/>
        <v>-14240186</v>
      </c>
      <c r="P43" s="66">
        <f t="shared" si="4"/>
        <v>-25441331</v>
      </c>
      <c r="Q43" s="66">
        <f t="shared" si="4"/>
        <v>34305724</v>
      </c>
      <c r="R43" s="66">
        <f t="shared" si="4"/>
        <v>-5375793</v>
      </c>
      <c r="S43" s="66">
        <f t="shared" si="4"/>
        <v>-33432048</v>
      </c>
      <c r="T43" s="66">
        <f t="shared" si="4"/>
        <v>-14433356</v>
      </c>
      <c r="U43" s="66">
        <f t="shared" si="4"/>
        <v>-6618724</v>
      </c>
      <c r="V43" s="66">
        <f t="shared" si="4"/>
        <v>-54484128</v>
      </c>
      <c r="W43" s="66">
        <f t="shared" si="4"/>
        <v>12461426</v>
      </c>
      <c r="X43" s="66">
        <f t="shared" si="4"/>
        <v>121850</v>
      </c>
      <c r="Y43" s="66">
        <f t="shared" si="4"/>
        <v>12339576</v>
      </c>
      <c r="Z43" s="67">
        <f>+IF(X43&lt;&gt;0,+(Y43/X43)*100,0)</f>
        <v>10126.85761181781</v>
      </c>
      <c r="AA43" s="64">
        <f>+AA41-AA42</f>
        <v>121850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11337407</v>
      </c>
      <c r="D45" s="56">
        <f>SUM(D43:D44)</f>
        <v>0</v>
      </c>
      <c r="E45" s="57">
        <f t="shared" si="5"/>
        <v>105160</v>
      </c>
      <c r="F45" s="58">
        <f t="shared" si="5"/>
        <v>121850</v>
      </c>
      <c r="G45" s="58">
        <f t="shared" si="5"/>
        <v>99436883</v>
      </c>
      <c r="H45" s="58">
        <f t="shared" si="5"/>
        <v>-18292511</v>
      </c>
      <c r="I45" s="58">
        <f t="shared" si="5"/>
        <v>8804876</v>
      </c>
      <c r="J45" s="58">
        <f t="shared" si="5"/>
        <v>89949248</v>
      </c>
      <c r="K45" s="58">
        <f t="shared" si="5"/>
        <v>-43418989</v>
      </c>
      <c r="L45" s="58">
        <f t="shared" si="5"/>
        <v>-34944975</v>
      </c>
      <c r="M45" s="58">
        <f t="shared" si="5"/>
        <v>60736063</v>
      </c>
      <c r="N45" s="58">
        <f t="shared" si="5"/>
        <v>-17627901</v>
      </c>
      <c r="O45" s="58">
        <f t="shared" si="5"/>
        <v>-14240186</v>
      </c>
      <c r="P45" s="58">
        <f t="shared" si="5"/>
        <v>-25441331</v>
      </c>
      <c r="Q45" s="58">
        <f t="shared" si="5"/>
        <v>34305724</v>
      </c>
      <c r="R45" s="58">
        <f t="shared" si="5"/>
        <v>-5375793</v>
      </c>
      <c r="S45" s="58">
        <f t="shared" si="5"/>
        <v>-33432048</v>
      </c>
      <c r="T45" s="58">
        <f t="shared" si="5"/>
        <v>-14433356</v>
      </c>
      <c r="U45" s="58">
        <f t="shared" si="5"/>
        <v>-6618724</v>
      </c>
      <c r="V45" s="58">
        <f t="shared" si="5"/>
        <v>-54484128</v>
      </c>
      <c r="W45" s="58">
        <f t="shared" si="5"/>
        <v>12461426</v>
      </c>
      <c r="X45" s="58">
        <f t="shared" si="5"/>
        <v>121850</v>
      </c>
      <c r="Y45" s="58">
        <f t="shared" si="5"/>
        <v>12339576</v>
      </c>
      <c r="Z45" s="59">
        <f>+IF(X45&lt;&gt;0,+(Y45/X45)*100,0)</f>
        <v>10126.85761181781</v>
      </c>
      <c r="AA45" s="56">
        <f>SUM(AA43:AA44)</f>
        <v>121850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11337407</v>
      </c>
      <c r="D47" s="71">
        <f>SUM(D45:D46)</f>
        <v>0</v>
      </c>
      <c r="E47" s="72">
        <f t="shared" si="6"/>
        <v>105160</v>
      </c>
      <c r="F47" s="73">
        <f t="shared" si="6"/>
        <v>121850</v>
      </c>
      <c r="G47" s="73">
        <f t="shared" si="6"/>
        <v>99436883</v>
      </c>
      <c r="H47" s="74">
        <f t="shared" si="6"/>
        <v>-18292511</v>
      </c>
      <c r="I47" s="74">
        <f t="shared" si="6"/>
        <v>8804876</v>
      </c>
      <c r="J47" s="74">
        <f t="shared" si="6"/>
        <v>89949248</v>
      </c>
      <c r="K47" s="74">
        <f t="shared" si="6"/>
        <v>-43418989</v>
      </c>
      <c r="L47" s="74">
        <f t="shared" si="6"/>
        <v>-34944975</v>
      </c>
      <c r="M47" s="73">
        <f t="shared" si="6"/>
        <v>60736063</v>
      </c>
      <c r="N47" s="73">
        <f t="shared" si="6"/>
        <v>-17627901</v>
      </c>
      <c r="O47" s="74">
        <f t="shared" si="6"/>
        <v>-14240186</v>
      </c>
      <c r="P47" s="74">
        <f t="shared" si="6"/>
        <v>-25441331</v>
      </c>
      <c r="Q47" s="74">
        <f t="shared" si="6"/>
        <v>34305724</v>
      </c>
      <c r="R47" s="74">
        <f t="shared" si="6"/>
        <v>-5375793</v>
      </c>
      <c r="S47" s="74">
        <f t="shared" si="6"/>
        <v>-33432048</v>
      </c>
      <c r="T47" s="73">
        <f t="shared" si="6"/>
        <v>-14433356</v>
      </c>
      <c r="U47" s="73">
        <f t="shared" si="6"/>
        <v>-6618724</v>
      </c>
      <c r="V47" s="74">
        <f t="shared" si="6"/>
        <v>-54484128</v>
      </c>
      <c r="W47" s="74">
        <f t="shared" si="6"/>
        <v>12461426</v>
      </c>
      <c r="X47" s="74">
        <f t="shared" si="6"/>
        <v>121850</v>
      </c>
      <c r="Y47" s="74">
        <f t="shared" si="6"/>
        <v>12339576</v>
      </c>
      <c r="Z47" s="75">
        <f>+IF(X47&lt;&gt;0,+(Y47/X47)*100,0)</f>
        <v>10126.85761181781</v>
      </c>
      <c r="AA47" s="76">
        <f>SUM(AA45:AA46)</f>
        <v>121850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12125009</v>
      </c>
      <c r="D5" s="6"/>
      <c r="E5" s="7">
        <v>19980632</v>
      </c>
      <c r="F5" s="8">
        <v>19980632</v>
      </c>
      <c r="G5" s="8">
        <v>4020206</v>
      </c>
      <c r="H5" s="8">
        <v>872856</v>
      </c>
      <c r="I5" s="8">
        <v>5752502</v>
      </c>
      <c r="J5" s="8">
        <v>10645564</v>
      </c>
      <c r="K5" s="8">
        <v>872770</v>
      </c>
      <c r="L5" s="8">
        <v>872770</v>
      </c>
      <c r="M5" s="8">
        <v>872770</v>
      </c>
      <c r="N5" s="8">
        <v>2618310</v>
      </c>
      <c r="O5" s="8">
        <v>928553</v>
      </c>
      <c r="P5" s="8">
        <v>883761</v>
      </c>
      <c r="Q5" s="8">
        <v>895567</v>
      </c>
      <c r="R5" s="8">
        <v>2707881</v>
      </c>
      <c r="S5" s="8">
        <v>895567</v>
      </c>
      <c r="T5" s="8">
        <v>835368</v>
      </c>
      <c r="U5" s="8">
        <v>875384</v>
      </c>
      <c r="V5" s="8">
        <v>2606319</v>
      </c>
      <c r="W5" s="8">
        <v>18578074</v>
      </c>
      <c r="X5" s="8">
        <v>19980632</v>
      </c>
      <c r="Y5" s="8">
        <v>-1402558</v>
      </c>
      <c r="Z5" s="2">
        <v>-7.02</v>
      </c>
      <c r="AA5" s="6">
        <v>19980632</v>
      </c>
    </row>
    <row r="6" spans="1:27" ht="12.75">
      <c r="A6" s="23" t="s">
        <v>32</v>
      </c>
      <c r="B6" s="24"/>
      <c r="C6" s="6">
        <v>20243238</v>
      </c>
      <c r="D6" s="6"/>
      <c r="E6" s="7">
        <v>31088093</v>
      </c>
      <c r="F6" s="8">
        <v>31088093</v>
      </c>
      <c r="G6" s="8">
        <v>1781938</v>
      </c>
      <c r="H6" s="8">
        <v>2121440</v>
      </c>
      <c r="I6" s="8">
        <v>5908864</v>
      </c>
      <c r="J6" s="8">
        <v>9812242</v>
      </c>
      <c r="K6" s="8">
        <v>2307279</v>
      </c>
      <c r="L6" s="8">
        <v>1898316</v>
      </c>
      <c r="M6" s="8">
        <v>1888796</v>
      </c>
      <c r="N6" s="8">
        <v>6094391</v>
      </c>
      <c r="O6" s="8">
        <v>1332594</v>
      </c>
      <c r="P6" s="8">
        <v>1705587</v>
      </c>
      <c r="Q6" s="8">
        <v>1516184</v>
      </c>
      <c r="R6" s="8">
        <v>4554365</v>
      </c>
      <c r="S6" s="8">
        <v>1669306</v>
      </c>
      <c r="T6" s="8">
        <v>1669065</v>
      </c>
      <c r="U6" s="8">
        <v>1686787</v>
      </c>
      <c r="V6" s="8">
        <v>5025158</v>
      </c>
      <c r="W6" s="8">
        <v>25486156</v>
      </c>
      <c r="X6" s="8">
        <v>31088093</v>
      </c>
      <c r="Y6" s="8">
        <v>-5601937</v>
      </c>
      <c r="Z6" s="2">
        <v>-18.02</v>
      </c>
      <c r="AA6" s="6">
        <v>31088093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1782335</v>
      </c>
      <c r="D9" s="6"/>
      <c r="E9" s="7">
        <v>1910279</v>
      </c>
      <c r="F9" s="8">
        <v>1961750</v>
      </c>
      <c r="G9" s="8">
        <v>133153</v>
      </c>
      <c r="H9" s="8">
        <v>144608</v>
      </c>
      <c r="I9" s="8">
        <v>417665</v>
      </c>
      <c r="J9" s="8">
        <v>695426</v>
      </c>
      <c r="K9" s="8">
        <v>135098</v>
      </c>
      <c r="L9" s="8">
        <v>142066</v>
      </c>
      <c r="M9" s="8">
        <v>142791</v>
      </c>
      <c r="N9" s="8">
        <v>419955</v>
      </c>
      <c r="O9" s="8">
        <v>141501</v>
      </c>
      <c r="P9" s="8">
        <v>142718</v>
      </c>
      <c r="Q9" s="8">
        <v>143420</v>
      </c>
      <c r="R9" s="8">
        <v>427639</v>
      </c>
      <c r="S9" s="8">
        <v>142718</v>
      </c>
      <c r="T9" s="8">
        <v>136997</v>
      </c>
      <c r="U9" s="8">
        <v>142825</v>
      </c>
      <c r="V9" s="8">
        <v>422540</v>
      </c>
      <c r="W9" s="8">
        <v>1965560</v>
      </c>
      <c r="X9" s="8">
        <v>1961750</v>
      </c>
      <c r="Y9" s="8">
        <v>3810</v>
      </c>
      <c r="Z9" s="2">
        <v>0.19</v>
      </c>
      <c r="AA9" s="6">
        <v>1961750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261926</v>
      </c>
      <c r="D11" s="6"/>
      <c r="E11" s="7">
        <v>149286</v>
      </c>
      <c r="F11" s="8">
        <v>149286</v>
      </c>
      <c r="G11" s="8">
        <v>6063</v>
      </c>
      <c r="H11" s="8">
        <v>6850</v>
      </c>
      <c r="I11" s="8">
        <v>40532</v>
      </c>
      <c r="J11" s="8">
        <v>53445</v>
      </c>
      <c r="K11" s="8">
        <v>6150</v>
      </c>
      <c r="L11" s="8">
        <v>7766</v>
      </c>
      <c r="M11" s="8">
        <v>7924</v>
      </c>
      <c r="N11" s="8">
        <v>21840</v>
      </c>
      <c r="O11" s="8">
        <v>6673</v>
      </c>
      <c r="P11" s="8">
        <v>1881</v>
      </c>
      <c r="Q11" s="8">
        <v>2604</v>
      </c>
      <c r="R11" s="8">
        <v>11158</v>
      </c>
      <c r="S11" s="8"/>
      <c r="T11" s="8"/>
      <c r="U11" s="8"/>
      <c r="V11" s="8"/>
      <c r="W11" s="8">
        <v>86443</v>
      </c>
      <c r="X11" s="8">
        <v>149286</v>
      </c>
      <c r="Y11" s="8">
        <v>-62843</v>
      </c>
      <c r="Z11" s="2">
        <v>-42.1</v>
      </c>
      <c r="AA11" s="6">
        <v>149286</v>
      </c>
    </row>
    <row r="12" spans="1:27" ht="12.75">
      <c r="A12" s="25" t="s">
        <v>37</v>
      </c>
      <c r="B12" s="29"/>
      <c r="C12" s="6">
        <v>642226</v>
      </c>
      <c r="D12" s="6"/>
      <c r="E12" s="7">
        <v>750000</v>
      </c>
      <c r="F12" s="8">
        <v>750000</v>
      </c>
      <c r="G12" s="8">
        <v>60860</v>
      </c>
      <c r="H12" s="8">
        <v>85697</v>
      </c>
      <c r="I12" s="8">
        <v>431595</v>
      </c>
      <c r="J12" s="8">
        <v>578152</v>
      </c>
      <c r="K12" s="8">
        <v>164626</v>
      </c>
      <c r="L12" s="8">
        <v>160365</v>
      </c>
      <c r="M12" s="8">
        <v>201986</v>
      </c>
      <c r="N12" s="8">
        <v>526977</v>
      </c>
      <c r="O12" s="8">
        <v>141459</v>
      </c>
      <c r="P12" s="8">
        <v>155769</v>
      </c>
      <c r="Q12" s="8">
        <v>177401</v>
      </c>
      <c r="R12" s="8">
        <v>474629</v>
      </c>
      <c r="S12" s="8">
        <v>122794</v>
      </c>
      <c r="T12" s="8">
        <v>152395</v>
      </c>
      <c r="U12" s="8">
        <v>678660</v>
      </c>
      <c r="V12" s="8">
        <v>953849</v>
      </c>
      <c r="W12" s="8">
        <v>2533607</v>
      </c>
      <c r="X12" s="8">
        <v>750000</v>
      </c>
      <c r="Y12" s="8">
        <v>1783607</v>
      </c>
      <c r="Z12" s="2">
        <v>237.81</v>
      </c>
      <c r="AA12" s="6">
        <v>750000</v>
      </c>
    </row>
    <row r="13" spans="1:27" ht="12.75">
      <c r="A13" s="23" t="s">
        <v>38</v>
      </c>
      <c r="B13" s="29"/>
      <c r="C13" s="6">
        <v>1378836</v>
      </c>
      <c r="D13" s="6"/>
      <c r="E13" s="7"/>
      <c r="F13" s="8">
        <v>750000</v>
      </c>
      <c r="G13" s="8">
        <v>153058</v>
      </c>
      <c r="H13" s="8">
        <v>123927</v>
      </c>
      <c r="I13" s="8">
        <v>137872</v>
      </c>
      <c r="J13" s="8">
        <v>414857</v>
      </c>
      <c r="K13" s="8">
        <v>14782</v>
      </c>
      <c r="L13" s="8">
        <v>14927</v>
      </c>
      <c r="M13" s="8">
        <v>14927</v>
      </c>
      <c r="N13" s="8">
        <v>44636</v>
      </c>
      <c r="O13" s="8">
        <v>14927</v>
      </c>
      <c r="P13" s="8">
        <v>15732</v>
      </c>
      <c r="Q13" s="8">
        <v>75921</v>
      </c>
      <c r="R13" s="8">
        <v>106580</v>
      </c>
      <c r="S13" s="8">
        <v>78327</v>
      </c>
      <c r="T13" s="8">
        <v>18005</v>
      </c>
      <c r="U13" s="8">
        <v>72182</v>
      </c>
      <c r="V13" s="8">
        <v>168514</v>
      </c>
      <c r="W13" s="8">
        <v>734587</v>
      </c>
      <c r="X13" s="8">
        <v>750000</v>
      </c>
      <c r="Y13" s="8">
        <v>-15413</v>
      </c>
      <c r="Z13" s="2">
        <v>-2.06</v>
      </c>
      <c r="AA13" s="6">
        <v>750000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426689</v>
      </c>
      <c r="D15" s="6"/>
      <c r="E15" s="7">
        <v>1503156</v>
      </c>
      <c r="F15" s="8">
        <v>3003156</v>
      </c>
      <c r="G15" s="8"/>
      <c r="H15" s="8">
        <v>57600</v>
      </c>
      <c r="I15" s="8">
        <v>162125</v>
      </c>
      <c r="J15" s="8">
        <v>219725</v>
      </c>
      <c r="K15" s="8">
        <v>99231</v>
      </c>
      <c r="L15" s="8">
        <v>43328</v>
      </c>
      <c r="M15" s="8">
        <v>47</v>
      </c>
      <c r="N15" s="8">
        <v>142606</v>
      </c>
      <c r="O15" s="8">
        <v>97291</v>
      </c>
      <c r="P15" s="8">
        <v>60430</v>
      </c>
      <c r="Q15" s="8">
        <v>2</v>
      </c>
      <c r="R15" s="8">
        <v>157723</v>
      </c>
      <c r="S15" s="8"/>
      <c r="T15" s="8"/>
      <c r="U15" s="8">
        <v>45250</v>
      </c>
      <c r="V15" s="8">
        <v>45250</v>
      </c>
      <c r="W15" s="8">
        <v>565304</v>
      </c>
      <c r="X15" s="8">
        <v>3003156</v>
      </c>
      <c r="Y15" s="8">
        <v>-2437852</v>
      </c>
      <c r="Z15" s="2">
        <v>-81.18</v>
      </c>
      <c r="AA15" s="6">
        <v>3003156</v>
      </c>
    </row>
    <row r="16" spans="1:27" ht="12.75">
      <c r="A16" s="23" t="s">
        <v>41</v>
      </c>
      <c r="B16" s="29"/>
      <c r="C16" s="6">
        <v>1563309</v>
      </c>
      <c r="D16" s="6"/>
      <c r="E16" s="7">
        <v>3122112</v>
      </c>
      <c r="F16" s="8">
        <v>3122112</v>
      </c>
      <c r="G16" s="8">
        <v>148320</v>
      </c>
      <c r="H16" s="8">
        <v>135504</v>
      </c>
      <c r="I16" s="8">
        <v>382438</v>
      </c>
      <c r="J16" s="8">
        <v>666262</v>
      </c>
      <c r="K16" s="8">
        <v>138373</v>
      </c>
      <c r="L16" s="8">
        <v>140921</v>
      </c>
      <c r="M16" s="8">
        <v>98459</v>
      </c>
      <c r="N16" s="8">
        <v>377753</v>
      </c>
      <c r="O16" s="8">
        <v>97617</v>
      </c>
      <c r="P16" s="8">
        <v>114625</v>
      </c>
      <c r="Q16" s="8">
        <v>127469</v>
      </c>
      <c r="R16" s="8">
        <v>339711</v>
      </c>
      <c r="S16" s="8">
        <v>1053</v>
      </c>
      <c r="T16" s="8">
        <v>11253</v>
      </c>
      <c r="U16" s="8">
        <v>-1255</v>
      </c>
      <c r="V16" s="8">
        <v>11051</v>
      </c>
      <c r="W16" s="8">
        <v>1394777</v>
      </c>
      <c r="X16" s="8">
        <v>3122112</v>
      </c>
      <c r="Y16" s="8">
        <v>-1727335</v>
      </c>
      <c r="Z16" s="2">
        <v>-55.33</v>
      </c>
      <c r="AA16" s="6">
        <v>3122112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76798006</v>
      </c>
      <c r="D18" s="6"/>
      <c r="E18" s="7">
        <v>85379000</v>
      </c>
      <c r="F18" s="8">
        <v>86124000</v>
      </c>
      <c r="G18" s="8">
        <v>33088326</v>
      </c>
      <c r="H18" s="8">
        <v>5433</v>
      </c>
      <c r="I18" s="8">
        <v>34680737</v>
      </c>
      <c r="J18" s="8">
        <v>67774496</v>
      </c>
      <c r="K18" s="8">
        <v>474913</v>
      </c>
      <c r="L18" s="8">
        <v>26007</v>
      </c>
      <c r="M18" s="8">
        <v>28007229</v>
      </c>
      <c r="N18" s="8">
        <v>28508149</v>
      </c>
      <c r="O18" s="8">
        <v>1113222</v>
      </c>
      <c r="P18" s="8">
        <v>173549</v>
      </c>
      <c r="Q18" s="8">
        <v>19855689</v>
      </c>
      <c r="R18" s="8">
        <v>21142460</v>
      </c>
      <c r="S18" s="8">
        <v>609857</v>
      </c>
      <c r="T18" s="8">
        <v>238356</v>
      </c>
      <c r="U18" s="8">
        <v>913126</v>
      </c>
      <c r="V18" s="8">
        <v>1761339</v>
      </c>
      <c r="W18" s="8">
        <v>119186444</v>
      </c>
      <c r="X18" s="8">
        <v>86124000</v>
      </c>
      <c r="Y18" s="8">
        <v>33062444</v>
      </c>
      <c r="Z18" s="2">
        <v>38.39</v>
      </c>
      <c r="AA18" s="6">
        <v>86124000</v>
      </c>
    </row>
    <row r="19" spans="1:27" ht="12.75">
      <c r="A19" s="23" t="s">
        <v>44</v>
      </c>
      <c r="B19" s="29"/>
      <c r="C19" s="6">
        <v>134072</v>
      </c>
      <c r="D19" s="6"/>
      <c r="E19" s="7">
        <v>1094731</v>
      </c>
      <c r="F19" s="26">
        <v>4594731</v>
      </c>
      <c r="G19" s="26">
        <v>21407</v>
      </c>
      <c r="H19" s="26">
        <v>8965</v>
      </c>
      <c r="I19" s="26">
        <v>33979</v>
      </c>
      <c r="J19" s="26">
        <v>64351</v>
      </c>
      <c r="K19" s="26">
        <v>3692</v>
      </c>
      <c r="L19" s="26">
        <v>3259233</v>
      </c>
      <c r="M19" s="26">
        <v>19415</v>
      </c>
      <c r="N19" s="26">
        <v>3282340</v>
      </c>
      <c r="O19" s="26">
        <v>12756</v>
      </c>
      <c r="P19" s="26">
        <v>603640</v>
      </c>
      <c r="Q19" s="26">
        <v>8928</v>
      </c>
      <c r="R19" s="26">
        <v>625324</v>
      </c>
      <c r="S19" s="26">
        <v>2114</v>
      </c>
      <c r="T19" s="26">
        <v>6467</v>
      </c>
      <c r="U19" s="26">
        <v>-554899</v>
      </c>
      <c r="V19" s="26">
        <v>-546318</v>
      </c>
      <c r="W19" s="26">
        <v>3425697</v>
      </c>
      <c r="X19" s="26">
        <v>4594731</v>
      </c>
      <c r="Y19" s="26">
        <v>-1169034</v>
      </c>
      <c r="Z19" s="27">
        <v>-25.44</v>
      </c>
      <c r="AA19" s="28">
        <v>4594731</v>
      </c>
    </row>
    <row r="20" spans="1:27" ht="12.75">
      <c r="A20" s="23" t="s">
        <v>45</v>
      </c>
      <c r="B20" s="29"/>
      <c r="C20" s="6">
        <v>1256474</v>
      </c>
      <c r="D20" s="6"/>
      <c r="E20" s="7"/>
      <c r="F20" s="8">
        <v>2348018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2348018</v>
      </c>
      <c r="Y20" s="8">
        <v>-2348018</v>
      </c>
      <c r="Z20" s="2">
        <v>-100</v>
      </c>
      <c r="AA20" s="6">
        <v>2348018</v>
      </c>
    </row>
    <row r="21" spans="1:27" ht="24.75" customHeight="1">
      <c r="A21" s="31" t="s">
        <v>46</v>
      </c>
      <c r="B21" s="32"/>
      <c r="C21" s="33">
        <f aca="true" t="shared" si="0" ref="C21:Y21">SUM(C5:C20)</f>
        <v>116612120</v>
      </c>
      <c r="D21" s="33">
        <f t="shared" si="0"/>
        <v>0</v>
      </c>
      <c r="E21" s="34">
        <f t="shared" si="0"/>
        <v>144977289</v>
      </c>
      <c r="F21" s="35">
        <f t="shared" si="0"/>
        <v>153871778</v>
      </c>
      <c r="G21" s="35">
        <f t="shared" si="0"/>
        <v>39413331</v>
      </c>
      <c r="H21" s="35">
        <f t="shared" si="0"/>
        <v>3562880</v>
      </c>
      <c r="I21" s="35">
        <f t="shared" si="0"/>
        <v>47948309</v>
      </c>
      <c r="J21" s="35">
        <f t="shared" si="0"/>
        <v>90924520</v>
      </c>
      <c r="K21" s="35">
        <f t="shared" si="0"/>
        <v>4216914</v>
      </c>
      <c r="L21" s="35">
        <f t="shared" si="0"/>
        <v>6565699</v>
      </c>
      <c r="M21" s="35">
        <f t="shared" si="0"/>
        <v>31254344</v>
      </c>
      <c r="N21" s="35">
        <f t="shared" si="0"/>
        <v>42036957</v>
      </c>
      <c r="O21" s="35">
        <f t="shared" si="0"/>
        <v>3886593</v>
      </c>
      <c r="P21" s="35">
        <f t="shared" si="0"/>
        <v>3857692</v>
      </c>
      <c r="Q21" s="35">
        <f t="shared" si="0"/>
        <v>22803185</v>
      </c>
      <c r="R21" s="35">
        <f t="shared" si="0"/>
        <v>30547470</v>
      </c>
      <c r="S21" s="35">
        <f t="shared" si="0"/>
        <v>3521736</v>
      </c>
      <c r="T21" s="35">
        <f t="shared" si="0"/>
        <v>3067906</v>
      </c>
      <c r="U21" s="35">
        <f t="shared" si="0"/>
        <v>3858060</v>
      </c>
      <c r="V21" s="35">
        <f t="shared" si="0"/>
        <v>10447702</v>
      </c>
      <c r="W21" s="35">
        <f t="shared" si="0"/>
        <v>173956649</v>
      </c>
      <c r="X21" s="35">
        <f t="shared" si="0"/>
        <v>153871778</v>
      </c>
      <c r="Y21" s="35">
        <f t="shared" si="0"/>
        <v>20084871</v>
      </c>
      <c r="Z21" s="36">
        <f>+IF(X21&lt;&gt;0,+(Y21/X21)*100,0)</f>
        <v>13.052992082797665</v>
      </c>
      <c r="AA21" s="33">
        <f>SUM(AA5:AA20)</f>
        <v>153871778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53928601</v>
      </c>
      <c r="D24" s="6"/>
      <c r="E24" s="7">
        <v>53417774</v>
      </c>
      <c r="F24" s="8">
        <v>54176301</v>
      </c>
      <c r="G24" s="8"/>
      <c r="H24" s="8">
        <v>4352629</v>
      </c>
      <c r="I24" s="8">
        <v>12652079</v>
      </c>
      <c r="J24" s="8">
        <v>17004708</v>
      </c>
      <c r="K24" s="8">
        <v>4300177</v>
      </c>
      <c r="L24" s="8">
        <v>4116512</v>
      </c>
      <c r="M24" s="8">
        <v>6539520</v>
      </c>
      <c r="N24" s="8">
        <v>14956209</v>
      </c>
      <c r="O24" s="8">
        <v>4024774</v>
      </c>
      <c r="P24" s="8">
        <v>4355401</v>
      </c>
      <c r="Q24" s="8">
        <v>4384832</v>
      </c>
      <c r="R24" s="8">
        <v>12765007</v>
      </c>
      <c r="S24" s="8">
        <v>4331078</v>
      </c>
      <c r="T24" s="8">
        <v>4665615</v>
      </c>
      <c r="U24" s="8">
        <v>3392968</v>
      </c>
      <c r="V24" s="8">
        <v>12389661</v>
      </c>
      <c r="W24" s="8">
        <v>57115585</v>
      </c>
      <c r="X24" s="8">
        <v>54176301</v>
      </c>
      <c r="Y24" s="8">
        <v>2939284</v>
      </c>
      <c r="Z24" s="2">
        <v>5.43</v>
      </c>
      <c r="AA24" s="6">
        <v>54176301</v>
      </c>
    </row>
    <row r="25" spans="1:27" ht="12.75">
      <c r="A25" s="25" t="s">
        <v>49</v>
      </c>
      <c r="B25" s="24"/>
      <c r="C25" s="6">
        <v>8727127</v>
      </c>
      <c r="D25" s="6"/>
      <c r="E25" s="7">
        <v>9298708</v>
      </c>
      <c r="F25" s="8">
        <v>9304911</v>
      </c>
      <c r="G25" s="8"/>
      <c r="H25" s="8">
        <v>737748</v>
      </c>
      <c r="I25" s="8">
        <v>2215816</v>
      </c>
      <c r="J25" s="8">
        <v>2953564</v>
      </c>
      <c r="K25" s="8">
        <v>737748</v>
      </c>
      <c r="L25" s="8">
        <v>737748</v>
      </c>
      <c r="M25" s="8">
        <v>737748</v>
      </c>
      <c r="N25" s="8">
        <v>2213244</v>
      </c>
      <c r="O25" s="8">
        <v>737581</v>
      </c>
      <c r="P25" s="8">
        <v>737581</v>
      </c>
      <c r="Q25" s="8">
        <v>737581</v>
      </c>
      <c r="R25" s="8">
        <v>2212743</v>
      </c>
      <c r="S25" s="8">
        <v>737581</v>
      </c>
      <c r="T25" s="8">
        <v>830024</v>
      </c>
      <c r="U25" s="8">
        <v>763777</v>
      </c>
      <c r="V25" s="8">
        <v>2331382</v>
      </c>
      <c r="W25" s="8">
        <v>9710933</v>
      </c>
      <c r="X25" s="8">
        <v>9304911</v>
      </c>
      <c r="Y25" s="8">
        <v>406022</v>
      </c>
      <c r="Z25" s="2">
        <v>4.36</v>
      </c>
      <c r="AA25" s="6">
        <v>9304911</v>
      </c>
    </row>
    <row r="26" spans="1:27" ht="12.75">
      <c r="A26" s="25" t="s">
        <v>50</v>
      </c>
      <c r="B26" s="24"/>
      <c r="C26" s="6">
        <v>189625</v>
      </c>
      <c r="D26" s="6"/>
      <c r="E26" s="7">
        <v>3900000</v>
      </c>
      <c r="F26" s="8">
        <v>3900000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3900000</v>
      </c>
      <c r="Y26" s="8">
        <v>-3900000</v>
      </c>
      <c r="Z26" s="2">
        <v>-100</v>
      </c>
      <c r="AA26" s="6">
        <v>3900000</v>
      </c>
    </row>
    <row r="27" spans="1:27" ht="12.75">
      <c r="A27" s="25" t="s">
        <v>51</v>
      </c>
      <c r="B27" s="24"/>
      <c r="C27" s="6">
        <v>17488901</v>
      </c>
      <c r="D27" s="6"/>
      <c r="E27" s="7">
        <v>10144965</v>
      </c>
      <c r="F27" s="8">
        <v>10144965</v>
      </c>
      <c r="G27" s="8"/>
      <c r="H27" s="8"/>
      <c r="I27" s="8">
        <v>5585172</v>
      </c>
      <c r="J27" s="8">
        <v>5585172</v>
      </c>
      <c r="K27" s="8">
        <v>1483099</v>
      </c>
      <c r="L27" s="8">
        <v>1485197</v>
      </c>
      <c r="M27" s="8">
        <v>1483199</v>
      </c>
      <c r="N27" s="8">
        <v>4451495</v>
      </c>
      <c r="O27" s="8"/>
      <c r="P27" s="8">
        <v>2904433</v>
      </c>
      <c r="Q27" s="8">
        <v>1452866</v>
      </c>
      <c r="R27" s="8">
        <v>4357299</v>
      </c>
      <c r="S27" s="8">
        <v>1452892</v>
      </c>
      <c r="T27" s="8">
        <v>193148</v>
      </c>
      <c r="U27" s="8">
        <v>1452824</v>
      </c>
      <c r="V27" s="8">
        <v>3098864</v>
      </c>
      <c r="W27" s="8">
        <v>17492830</v>
      </c>
      <c r="X27" s="8">
        <v>10144965</v>
      </c>
      <c r="Y27" s="8">
        <v>7347865</v>
      </c>
      <c r="Z27" s="2">
        <v>72.43</v>
      </c>
      <c r="AA27" s="6">
        <v>10144965</v>
      </c>
    </row>
    <row r="28" spans="1:27" ht="12.75">
      <c r="A28" s="25" t="s">
        <v>52</v>
      </c>
      <c r="B28" s="24"/>
      <c r="C28" s="6">
        <v>341816</v>
      </c>
      <c r="D28" s="6"/>
      <c r="E28" s="7"/>
      <c r="F28" s="8"/>
      <c r="G28" s="8"/>
      <c r="H28" s="8">
        <v>15</v>
      </c>
      <c r="I28" s="8">
        <v>95359</v>
      </c>
      <c r="J28" s="8">
        <v>95374</v>
      </c>
      <c r="K28" s="8">
        <v>327</v>
      </c>
      <c r="L28" s="8">
        <v>204854</v>
      </c>
      <c r="M28" s="8">
        <v>2269</v>
      </c>
      <c r="N28" s="8">
        <v>207450</v>
      </c>
      <c r="O28" s="8">
        <v>775</v>
      </c>
      <c r="P28" s="8">
        <v>4465</v>
      </c>
      <c r="Q28" s="8">
        <v>207</v>
      </c>
      <c r="R28" s="8">
        <v>5447</v>
      </c>
      <c r="S28" s="8"/>
      <c r="T28" s="8">
        <v>144</v>
      </c>
      <c r="U28" s="8">
        <v>140394</v>
      </c>
      <c r="V28" s="8">
        <v>140538</v>
      </c>
      <c r="W28" s="8">
        <v>448809</v>
      </c>
      <c r="X28" s="8"/>
      <c r="Y28" s="8">
        <v>448809</v>
      </c>
      <c r="Z28" s="2"/>
      <c r="AA28" s="6"/>
    </row>
    <row r="29" spans="1:27" ht="12.75">
      <c r="A29" s="25" t="s">
        <v>53</v>
      </c>
      <c r="B29" s="24"/>
      <c r="C29" s="6">
        <v>22302722</v>
      </c>
      <c r="D29" s="6"/>
      <c r="E29" s="7">
        <v>26705000</v>
      </c>
      <c r="F29" s="8">
        <v>23257783</v>
      </c>
      <c r="G29" s="8"/>
      <c r="H29" s="8"/>
      <c r="I29" s="8">
        <v>1703054</v>
      </c>
      <c r="J29" s="8">
        <v>1703054</v>
      </c>
      <c r="K29" s="8">
        <v>869565</v>
      </c>
      <c r="L29" s="8">
        <v>7388484</v>
      </c>
      <c r="M29" s="8"/>
      <c r="N29" s="8">
        <v>8258049</v>
      </c>
      <c r="O29" s="8">
        <v>1048096</v>
      </c>
      <c r="P29" s="8">
        <v>2071468</v>
      </c>
      <c r="Q29" s="8">
        <v>2105076</v>
      </c>
      <c r="R29" s="8">
        <v>5224640</v>
      </c>
      <c r="S29" s="8">
        <v>130435</v>
      </c>
      <c r="T29" s="8">
        <v>658431</v>
      </c>
      <c r="U29" s="8">
        <v>3116756</v>
      </c>
      <c r="V29" s="8">
        <v>3905622</v>
      </c>
      <c r="W29" s="8">
        <v>19091365</v>
      </c>
      <c r="X29" s="8">
        <v>23257783</v>
      </c>
      <c r="Y29" s="8">
        <v>-4166418</v>
      </c>
      <c r="Z29" s="2">
        <v>-17.91</v>
      </c>
      <c r="AA29" s="6">
        <v>23257783</v>
      </c>
    </row>
    <row r="30" spans="1:27" ht="12.75">
      <c r="A30" s="25" t="s">
        <v>54</v>
      </c>
      <c r="B30" s="24"/>
      <c r="C30" s="6">
        <v>2509638</v>
      </c>
      <c r="D30" s="6"/>
      <c r="E30" s="7">
        <v>2227100</v>
      </c>
      <c r="F30" s="8">
        <v>3086683</v>
      </c>
      <c r="G30" s="8">
        <v>68851</v>
      </c>
      <c r="H30" s="8">
        <v>101222</v>
      </c>
      <c r="I30" s="8">
        <v>152756</v>
      </c>
      <c r="J30" s="8">
        <v>322829</v>
      </c>
      <c r="K30" s="8">
        <v>24186</v>
      </c>
      <c r="L30" s="8">
        <v>43941</v>
      </c>
      <c r="M30" s="8">
        <v>31364</v>
      </c>
      <c r="N30" s="8">
        <v>99491</v>
      </c>
      <c r="O30" s="8">
        <v>48256</v>
      </c>
      <c r="P30" s="8">
        <v>22787</v>
      </c>
      <c r="Q30" s="8">
        <v>49893</v>
      </c>
      <c r="R30" s="8">
        <v>120936</v>
      </c>
      <c r="S30" s="8"/>
      <c r="T30" s="8">
        <v>50992</v>
      </c>
      <c r="U30" s="8">
        <v>110899</v>
      </c>
      <c r="V30" s="8">
        <v>161891</v>
      </c>
      <c r="W30" s="8">
        <v>705147</v>
      </c>
      <c r="X30" s="8">
        <v>3086683</v>
      </c>
      <c r="Y30" s="8">
        <v>-2381536</v>
      </c>
      <c r="Z30" s="2">
        <v>-77.16</v>
      </c>
      <c r="AA30" s="6">
        <v>3086683</v>
      </c>
    </row>
    <row r="31" spans="1:27" ht="12.75">
      <c r="A31" s="25" t="s">
        <v>55</v>
      </c>
      <c r="B31" s="24"/>
      <c r="C31" s="6">
        <v>23669536</v>
      </c>
      <c r="D31" s="6"/>
      <c r="E31" s="7">
        <v>17967000</v>
      </c>
      <c r="F31" s="8">
        <v>25733667</v>
      </c>
      <c r="G31" s="8">
        <v>2080330</v>
      </c>
      <c r="H31" s="8">
        <v>2568830</v>
      </c>
      <c r="I31" s="8">
        <v>5921259</v>
      </c>
      <c r="J31" s="8">
        <v>10570419</v>
      </c>
      <c r="K31" s="8">
        <v>425488</v>
      </c>
      <c r="L31" s="8">
        <v>848418</v>
      </c>
      <c r="M31" s="8">
        <v>3895122</v>
      </c>
      <c r="N31" s="8">
        <v>5169028</v>
      </c>
      <c r="O31" s="8">
        <v>560347</v>
      </c>
      <c r="P31" s="8">
        <v>1816447</v>
      </c>
      <c r="Q31" s="8">
        <v>1707387</v>
      </c>
      <c r="R31" s="8">
        <v>4084181</v>
      </c>
      <c r="S31" s="8">
        <v>2548920</v>
      </c>
      <c r="T31" s="8">
        <v>2150143</v>
      </c>
      <c r="U31" s="8">
        <v>3389890</v>
      </c>
      <c r="V31" s="8">
        <v>8088953</v>
      </c>
      <c r="W31" s="8">
        <v>27912581</v>
      </c>
      <c r="X31" s="8">
        <v>25733667</v>
      </c>
      <c r="Y31" s="8">
        <v>2178914</v>
      </c>
      <c r="Z31" s="2">
        <v>8.47</v>
      </c>
      <c r="AA31" s="6">
        <v>25733667</v>
      </c>
    </row>
    <row r="32" spans="1:27" ht="12.75">
      <c r="A32" s="25" t="s">
        <v>43</v>
      </c>
      <c r="B32" s="24"/>
      <c r="C32" s="6"/>
      <c r="D32" s="6"/>
      <c r="E32" s="7"/>
      <c r="F32" s="8">
        <v>750000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750000</v>
      </c>
      <c r="Y32" s="8">
        <v>-750000</v>
      </c>
      <c r="Z32" s="2">
        <v>-100</v>
      </c>
      <c r="AA32" s="6">
        <v>750000</v>
      </c>
    </row>
    <row r="33" spans="1:27" ht="12.75">
      <c r="A33" s="25" t="s">
        <v>56</v>
      </c>
      <c r="B33" s="24"/>
      <c r="C33" s="6">
        <v>24926930</v>
      </c>
      <c r="D33" s="6"/>
      <c r="E33" s="7">
        <v>18041736</v>
      </c>
      <c r="F33" s="8">
        <v>17278708</v>
      </c>
      <c r="G33" s="8">
        <v>632425</v>
      </c>
      <c r="H33" s="8">
        <v>1491335</v>
      </c>
      <c r="I33" s="8">
        <v>4462345</v>
      </c>
      <c r="J33" s="8">
        <v>6586105</v>
      </c>
      <c r="K33" s="8">
        <v>1025300</v>
      </c>
      <c r="L33" s="8">
        <v>3315908</v>
      </c>
      <c r="M33" s="8">
        <v>1111869</v>
      </c>
      <c r="N33" s="8">
        <v>5453077</v>
      </c>
      <c r="O33" s="8">
        <v>1725935</v>
      </c>
      <c r="P33" s="8">
        <v>879262</v>
      </c>
      <c r="Q33" s="8">
        <v>2657935</v>
      </c>
      <c r="R33" s="8">
        <v>5263132</v>
      </c>
      <c r="S33" s="8">
        <v>709594</v>
      </c>
      <c r="T33" s="8">
        <v>973052</v>
      </c>
      <c r="U33" s="8">
        <v>1944439</v>
      </c>
      <c r="V33" s="8">
        <v>3627085</v>
      </c>
      <c r="W33" s="8">
        <v>20929399</v>
      </c>
      <c r="X33" s="8">
        <v>17278708</v>
      </c>
      <c r="Y33" s="8">
        <v>3650691</v>
      </c>
      <c r="Z33" s="2">
        <v>21.13</v>
      </c>
      <c r="AA33" s="6">
        <v>17278708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154084896</v>
      </c>
      <c r="D35" s="33">
        <f>SUM(D24:D34)</f>
        <v>0</v>
      </c>
      <c r="E35" s="34">
        <f t="shared" si="1"/>
        <v>141702283</v>
      </c>
      <c r="F35" s="35">
        <f t="shared" si="1"/>
        <v>147633018</v>
      </c>
      <c r="G35" s="35">
        <f t="shared" si="1"/>
        <v>2781606</v>
      </c>
      <c r="H35" s="35">
        <f t="shared" si="1"/>
        <v>9251779</v>
      </c>
      <c r="I35" s="35">
        <f t="shared" si="1"/>
        <v>32787840</v>
      </c>
      <c r="J35" s="35">
        <f t="shared" si="1"/>
        <v>44821225</v>
      </c>
      <c r="K35" s="35">
        <f t="shared" si="1"/>
        <v>8865890</v>
      </c>
      <c r="L35" s="35">
        <f t="shared" si="1"/>
        <v>18141062</v>
      </c>
      <c r="M35" s="35">
        <f t="shared" si="1"/>
        <v>13801091</v>
      </c>
      <c r="N35" s="35">
        <f t="shared" si="1"/>
        <v>40808043</v>
      </c>
      <c r="O35" s="35">
        <f t="shared" si="1"/>
        <v>8145764</v>
      </c>
      <c r="P35" s="35">
        <f t="shared" si="1"/>
        <v>12791844</v>
      </c>
      <c r="Q35" s="35">
        <f t="shared" si="1"/>
        <v>13095777</v>
      </c>
      <c r="R35" s="35">
        <f t="shared" si="1"/>
        <v>34033385</v>
      </c>
      <c r="S35" s="35">
        <f t="shared" si="1"/>
        <v>9910500</v>
      </c>
      <c r="T35" s="35">
        <f t="shared" si="1"/>
        <v>9521549</v>
      </c>
      <c r="U35" s="35">
        <f t="shared" si="1"/>
        <v>14311947</v>
      </c>
      <c r="V35" s="35">
        <f t="shared" si="1"/>
        <v>33743996</v>
      </c>
      <c r="W35" s="35">
        <f t="shared" si="1"/>
        <v>153406649</v>
      </c>
      <c r="X35" s="35">
        <f t="shared" si="1"/>
        <v>147633018</v>
      </c>
      <c r="Y35" s="35">
        <f t="shared" si="1"/>
        <v>5773631</v>
      </c>
      <c r="Z35" s="36">
        <f>+IF(X35&lt;&gt;0,+(Y35/X35)*100,0)</f>
        <v>3.910799276622524</v>
      </c>
      <c r="AA35" s="33">
        <f>SUM(AA24:AA34)</f>
        <v>147633018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-37472776</v>
      </c>
      <c r="D37" s="46">
        <f>+D21-D35</f>
        <v>0</v>
      </c>
      <c r="E37" s="47">
        <f t="shared" si="2"/>
        <v>3275006</v>
      </c>
      <c r="F37" s="48">
        <f t="shared" si="2"/>
        <v>6238760</v>
      </c>
      <c r="G37" s="48">
        <f t="shared" si="2"/>
        <v>36631725</v>
      </c>
      <c r="H37" s="48">
        <f t="shared" si="2"/>
        <v>-5688899</v>
      </c>
      <c r="I37" s="48">
        <f t="shared" si="2"/>
        <v>15160469</v>
      </c>
      <c r="J37" s="48">
        <f t="shared" si="2"/>
        <v>46103295</v>
      </c>
      <c r="K37" s="48">
        <f t="shared" si="2"/>
        <v>-4648976</v>
      </c>
      <c r="L37" s="48">
        <f t="shared" si="2"/>
        <v>-11575363</v>
      </c>
      <c r="M37" s="48">
        <f t="shared" si="2"/>
        <v>17453253</v>
      </c>
      <c r="N37" s="48">
        <f t="shared" si="2"/>
        <v>1228914</v>
      </c>
      <c r="O37" s="48">
        <f t="shared" si="2"/>
        <v>-4259171</v>
      </c>
      <c r="P37" s="48">
        <f t="shared" si="2"/>
        <v>-8934152</v>
      </c>
      <c r="Q37" s="48">
        <f t="shared" si="2"/>
        <v>9707408</v>
      </c>
      <c r="R37" s="48">
        <f t="shared" si="2"/>
        <v>-3485915</v>
      </c>
      <c r="S37" s="48">
        <f t="shared" si="2"/>
        <v>-6388764</v>
      </c>
      <c r="T37" s="48">
        <f t="shared" si="2"/>
        <v>-6453643</v>
      </c>
      <c r="U37" s="48">
        <f t="shared" si="2"/>
        <v>-10453887</v>
      </c>
      <c r="V37" s="48">
        <f t="shared" si="2"/>
        <v>-23296294</v>
      </c>
      <c r="W37" s="48">
        <f t="shared" si="2"/>
        <v>20550000</v>
      </c>
      <c r="X37" s="48">
        <f>IF(F21=F35,0,X21-X35)</f>
        <v>6238760</v>
      </c>
      <c r="Y37" s="48">
        <f t="shared" si="2"/>
        <v>14311240</v>
      </c>
      <c r="Z37" s="49">
        <f>+IF(X37&lt;&gt;0,+(Y37/X37)*100,0)</f>
        <v>229.39237925485193</v>
      </c>
      <c r="AA37" s="46">
        <f>+AA21-AA35</f>
        <v>6238760</v>
      </c>
    </row>
    <row r="38" spans="1:27" ht="22.5" customHeight="1">
      <c r="A38" s="50" t="s">
        <v>60</v>
      </c>
      <c r="B38" s="29"/>
      <c r="C38" s="6">
        <v>36749000</v>
      </c>
      <c r="D38" s="6"/>
      <c r="E38" s="7">
        <v>33033000</v>
      </c>
      <c r="F38" s="8">
        <v>33033000</v>
      </c>
      <c r="G38" s="8"/>
      <c r="H38" s="8"/>
      <c r="I38" s="8">
        <v>15382240</v>
      </c>
      <c r="J38" s="8">
        <v>15382240</v>
      </c>
      <c r="K38" s="8">
        <v>627879</v>
      </c>
      <c r="L38" s="8"/>
      <c r="M38" s="8">
        <v>11716458</v>
      </c>
      <c r="N38" s="8">
        <v>12344337</v>
      </c>
      <c r="O38" s="8">
        <v>500496</v>
      </c>
      <c r="P38" s="8"/>
      <c r="Q38" s="8"/>
      <c r="R38" s="8">
        <v>500496</v>
      </c>
      <c r="S38" s="8">
        <v>4932901</v>
      </c>
      <c r="T38" s="8"/>
      <c r="U38" s="8">
        <v>2695504</v>
      </c>
      <c r="V38" s="8">
        <v>7628405</v>
      </c>
      <c r="W38" s="8">
        <v>35855478</v>
      </c>
      <c r="X38" s="8">
        <v>33033000</v>
      </c>
      <c r="Y38" s="8">
        <v>2822478</v>
      </c>
      <c r="Z38" s="2">
        <v>8.54</v>
      </c>
      <c r="AA38" s="6">
        <v>33033000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-723776</v>
      </c>
      <c r="D41" s="56">
        <f>SUM(D37:D40)</f>
        <v>0</v>
      </c>
      <c r="E41" s="57">
        <f t="shared" si="3"/>
        <v>36308006</v>
      </c>
      <c r="F41" s="58">
        <f t="shared" si="3"/>
        <v>39271760</v>
      </c>
      <c r="G41" s="58">
        <f t="shared" si="3"/>
        <v>36631725</v>
      </c>
      <c r="H41" s="58">
        <f t="shared" si="3"/>
        <v>-5688899</v>
      </c>
      <c r="I41" s="58">
        <f t="shared" si="3"/>
        <v>30542709</v>
      </c>
      <c r="J41" s="58">
        <f t="shared" si="3"/>
        <v>61485535</v>
      </c>
      <c r="K41" s="58">
        <f t="shared" si="3"/>
        <v>-4021097</v>
      </c>
      <c r="L41" s="58">
        <f t="shared" si="3"/>
        <v>-11575363</v>
      </c>
      <c r="M41" s="58">
        <f t="shared" si="3"/>
        <v>29169711</v>
      </c>
      <c r="N41" s="58">
        <f t="shared" si="3"/>
        <v>13573251</v>
      </c>
      <c r="O41" s="58">
        <f t="shared" si="3"/>
        <v>-3758675</v>
      </c>
      <c r="P41" s="58">
        <f t="shared" si="3"/>
        <v>-8934152</v>
      </c>
      <c r="Q41" s="58">
        <f t="shared" si="3"/>
        <v>9707408</v>
      </c>
      <c r="R41" s="58">
        <f t="shared" si="3"/>
        <v>-2985419</v>
      </c>
      <c r="S41" s="58">
        <f t="shared" si="3"/>
        <v>-1455863</v>
      </c>
      <c r="T41" s="58">
        <f t="shared" si="3"/>
        <v>-6453643</v>
      </c>
      <c r="U41" s="58">
        <f t="shared" si="3"/>
        <v>-7758383</v>
      </c>
      <c r="V41" s="58">
        <f t="shared" si="3"/>
        <v>-15667889</v>
      </c>
      <c r="W41" s="58">
        <f t="shared" si="3"/>
        <v>56405478</v>
      </c>
      <c r="X41" s="58">
        <f t="shared" si="3"/>
        <v>39271760</v>
      </c>
      <c r="Y41" s="58">
        <f t="shared" si="3"/>
        <v>17133718</v>
      </c>
      <c r="Z41" s="59">
        <f>+IF(X41&lt;&gt;0,+(Y41/X41)*100,0)</f>
        <v>43.6285972413765</v>
      </c>
      <c r="AA41" s="56">
        <f>SUM(AA37:AA40)</f>
        <v>39271760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-723776</v>
      </c>
      <c r="D43" s="64">
        <f>+D41-D42</f>
        <v>0</v>
      </c>
      <c r="E43" s="65">
        <f t="shared" si="4"/>
        <v>36308006</v>
      </c>
      <c r="F43" s="66">
        <f t="shared" si="4"/>
        <v>39271760</v>
      </c>
      <c r="G43" s="66">
        <f t="shared" si="4"/>
        <v>36631725</v>
      </c>
      <c r="H43" s="66">
        <f t="shared" si="4"/>
        <v>-5688899</v>
      </c>
      <c r="I43" s="66">
        <f t="shared" si="4"/>
        <v>30542709</v>
      </c>
      <c r="J43" s="66">
        <f t="shared" si="4"/>
        <v>61485535</v>
      </c>
      <c r="K43" s="66">
        <f t="shared" si="4"/>
        <v>-4021097</v>
      </c>
      <c r="L43" s="66">
        <f t="shared" si="4"/>
        <v>-11575363</v>
      </c>
      <c r="M43" s="66">
        <f t="shared" si="4"/>
        <v>29169711</v>
      </c>
      <c r="N43" s="66">
        <f t="shared" si="4"/>
        <v>13573251</v>
      </c>
      <c r="O43" s="66">
        <f t="shared" si="4"/>
        <v>-3758675</v>
      </c>
      <c r="P43" s="66">
        <f t="shared" si="4"/>
        <v>-8934152</v>
      </c>
      <c r="Q43" s="66">
        <f t="shared" si="4"/>
        <v>9707408</v>
      </c>
      <c r="R43" s="66">
        <f t="shared" si="4"/>
        <v>-2985419</v>
      </c>
      <c r="S43" s="66">
        <f t="shared" si="4"/>
        <v>-1455863</v>
      </c>
      <c r="T43" s="66">
        <f t="shared" si="4"/>
        <v>-6453643</v>
      </c>
      <c r="U43" s="66">
        <f t="shared" si="4"/>
        <v>-7758383</v>
      </c>
      <c r="V43" s="66">
        <f t="shared" si="4"/>
        <v>-15667889</v>
      </c>
      <c r="W43" s="66">
        <f t="shared" si="4"/>
        <v>56405478</v>
      </c>
      <c r="X43" s="66">
        <f t="shared" si="4"/>
        <v>39271760</v>
      </c>
      <c r="Y43" s="66">
        <f t="shared" si="4"/>
        <v>17133718</v>
      </c>
      <c r="Z43" s="67">
        <f>+IF(X43&lt;&gt;0,+(Y43/X43)*100,0)</f>
        <v>43.6285972413765</v>
      </c>
      <c r="AA43" s="64">
        <f>+AA41-AA42</f>
        <v>39271760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-723776</v>
      </c>
      <c r="D45" s="56">
        <f>SUM(D43:D44)</f>
        <v>0</v>
      </c>
      <c r="E45" s="57">
        <f t="shared" si="5"/>
        <v>36308006</v>
      </c>
      <c r="F45" s="58">
        <f t="shared" si="5"/>
        <v>39271760</v>
      </c>
      <c r="G45" s="58">
        <f t="shared" si="5"/>
        <v>36631725</v>
      </c>
      <c r="H45" s="58">
        <f t="shared" si="5"/>
        <v>-5688899</v>
      </c>
      <c r="I45" s="58">
        <f t="shared" si="5"/>
        <v>30542709</v>
      </c>
      <c r="J45" s="58">
        <f t="shared" si="5"/>
        <v>61485535</v>
      </c>
      <c r="K45" s="58">
        <f t="shared" si="5"/>
        <v>-4021097</v>
      </c>
      <c r="L45" s="58">
        <f t="shared" si="5"/>
        <v>-11575363</v>
      </c>
      <c r="M45" s="58">
        <f t="shared" si="5"/>
        <v>29169711</v>
      </c>
      <c r="N45" s="58">
        <f t="shared" si="5"/>
        <v>13573251</v>
      </c>
      <c r="O45" s="58">
        <f t="shared" si="5"/>
        <v>-3758675</v>
      </c>
      <c r="P45" s="58">
        <f t="shared" si="5"/>
        <v>-8934152</v>
      </c>
      <c r="Q45" s="58">
        <f t="shared" si="5"/>
        <v>9707408</v>
      </c>
      <c r="R45" s="58">
        <f t="shared" si="5"/>
        <v>-2985419</v>
      </c>
      <c r="S45" s="58">
        <f t="shared" si="5"/>
        <v>-1455863</v>
      </c>
      <c r="T45" s="58">
        <f t="shared" si="5"/>
        <v>-6453643</v>
      </c>
      <c r="U45" s="58">
        <f t="shared" si="5"/>
        <v>-7758383</v>
      </c>
      <c r="V45" s="58">
        <f t="shared" si="5"/>
        <v>-15667889</v>
      </c>
      <c r="W45" s="58">
        <f t="shared" si="5"/>
        <v>56405478</v>
      </c>
      <c r="X45" s="58">
        <f t="shared" si="5"/>
        <v>39271760</v>
      </c>
      <c r="Y45" s="58">
        <f t="shared" si="5"/>
        <v>17133718</v>
      </c>
      <c r="Z45" s="59">
        <f>+IF(X45&lt;&gt;0,+(Y45/X45)*100,0)</f>
        <v>43.6285972413765</v>
      </c>
      <c r="AA45" s="56">
        <f>SUM(AA43:AA44)</f>
        <v>39271760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-723776</v>
      </c>
      <c r="D47" s="71">
        <f>SUM(D45:D46)</f>
        <v>0</v>
      </c>
      <c r="E47" s="72">
        <f t="shared" si="6"/>
        <v>36308006</v>
      </c>
      <c r="F47" s="73">
        <f t="shared" si="6"/>
        <v>39271760</v>
      </c>
      <c r="G47" s="73">
        <f t="shared" si="6"/>
        <v>36631725</v>
      </c>
      <c r="H47" s="74">
        <f t="shared" si="6"/>
        <v>-5688899</v>
      </c>
      <c r="I47" s="74">
        <f t="shared" si="6"/>
        <v>30542709</v>
      </c>
      <c r="J47" s="74">
        <f t="shared" si="6"/>
        <v>61485535</v>
      </c>
      <c r="K47" s="74">
        <f t="shared" si="6"/>
        <v>-4021097</v>
      </c>
      <c r="L47" s="74">
        <f t="shared" si="6"/>
        <v>-11575363</v>
      </c>
      <c r="M47" s="73">
        <f t="shared" si="6"/>
        <v>29169711</v>
      </c>
      <c r="N47" s="73">
        <f t="shared" si="6"/>
        <v>13573251</v>
      </c>
      <c r="O47" s="74">
        <f t="shared" si="6"/>
        <v>-3758675</v>
      </c>
      <c r="P47" s="74">
        <f t="shared" si="6"/>
        <v>-8934152</v>
      </c>
      <c r="Q47" s="74">
        <f t="shared" si="6"/>
        <v>9707408</v>
      </c>
      <c r="R47" s="74">
        <f t="shared" si="6"/>
        <v>-2985419</v>
      </c>
      <c r="S47" s="74">
        <f t="shared" si="6"/>
        <v>-1455863</v>
      </c>
      <c r="T47" s="73">
        <f t="shared" si="6"/>
        <v>-6453643</v>
      </c>
      <c r="U47" s="73">
        <f t="shared" si="6"/>
        <v>-7758383</v>
      </c>
      <c r="V47" s="74">
        <f t="shared" si="6"/>
        <v>-15667889</v>
      </c>
      <c r="W47" s="74">
        <f t="shared" si="6"/>
        <v>56405478</v>
      </c>
      <c r="X47" s="74">
        <f t="shared" si="6"/>
        <v>39271760</v>
      </c>
      <c r="Y47" s="74">
        <f t="shared" si="6"/>
        <v>17133718</v>
      </c>
      <c r="Z47" s="75">
        <f>+IF(X47&lt;&gt;0,+(Y47/X47)*100,0)</f>
        <v>43.6285972413765</v>
      </c>
      <c r="AA47" s="76">
        <f>SUM(AA45:AA46)</f>
        <v>39271760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24642675</v>
      </c>
      <c r="D5" s="6"/>
      <c r="E5" s="7">
        <v>28550000</v>
      </c>
      <c r="F5" s="8">
        <v>40250000</v>
      </c>
      <c r="G5" s="8">
        <v>2039373</v>
      </c>
      <c r="H5" s="8">
        <v>2039373</v>
      </c>
      <c r="I5" s="8">
        <v>2034878</v>
      </c>
      <c r="J5" s="8">
        <v>6113624</v>
      </c>
      <c r="K5" s="8">
        <v>2035144</v>
      </c>
      <c r="L5" s="8">
        <v>2035144</v>
      </c>
      <c r="M5" s="8">
        <v>2035144</v>
      </c>
      <c r="N5" s="8">
        <v>6105432</v>
      </c>
      <c r="O5" s="8">
        <v>4368354</v>
      </c>
      <c r="P5" s="8">
        <v>4368354</v>
      </c>
      <c r="Q5" s="8">
        <v>4377247</v>
      </c>
      <c r="R5" s="8">
        <v>13113955</v>
      </c>
      <c r="S5" s="8"/>
      <c r="T5" s="8">
        <v>4365883</v>
      </c>
      <c r="U5" s="8">
        <v>4365883</v>
      </c>
      <c r="V5" s="8">
        <v>8731766</v>
      </c>
      <c r="W5" s="8">
        <v>34064777</v>
      </c>
      <c r="X5" s="8">
        <v>40250000</v>
      </c>
      <c r="Y5" s="8">
        <v>-6185223</v>
      </c>
      <c r="Z5" s="2">
        <v>-15.37</v>
      </c>
      <c r="AA5" s="6">
        <v>40250000</v>
      </c>
    </row>
    <row r="6" spans="1:27" ht="12.75">
      <c r="A6" s="23" t="s">
        <v>32</v>
      </c>
      <c r="B6" s="24"/>
      <c r="C6" s="6">
        <v>13172200</v>
      </c>
      <c r="D6" s="6"/>
      <c r="E6" s="7">
        <v>16000000</v>
      </c>
      <c r="F6" s="8">
        <v>17000000</v>
      </c>
      <c r="G6" s="8">
        <v>1119873</v>
      </c>
      <c r="H6" s="8">
        <v>1355048</v>
      </c>
      <c r="I6" s="8">
        <v>1098129</v>
      </c>
      <c r="J6" s="8">
        <v>3573050</v>
      </c>
      <c r="K6" s="8">
        <v>1464750</v>
      </c>
      <c r="L6" s="8">
        <v>1274539</v>
      </c>
      <c r="M6" s="8">
        <v>1236204</v>
      </c>
      <c r="N6" s="8">
        <v>3975493</v>
      </c>
      <c r="O6" s="8">
        <v>1022387</v>
      </c>
      <c r="P6" s="8">
        <v>1129382</v>
      </c>
      <c r="Q6" s="8">
        <v>1691287</v>
      </c>
      <c r="R6" s="8">
        <v>3843056</v>
      </c>
      <c r="S6" s="8">
        <v>146623</v>
      </c>
      <c r="T6" s="8">
        <v>841044</v>
      </c>
      <c r="U6" s="8">
        <v>1162963</v>
      </c>
      <c r="V6" s="8">
        <v>2150630</v>
      </c>
      <c r="W6" s="8">
        <v>13542229</v>
      </c>
      <c r="X6" s="8">
        <v>17000000</v>
      </c>
      <c r="Y6" s="8">
        <v>-3457771</v>
      </c>
      <c r="Z6" s="2">
        <v>-20.34</v>
      </c>
      <c r="AA6" s="6">
        <v>17000000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839614</v>
      </c>
      <c r="D9" s="6"/>
      <c r="E9" s="7">
        <v>820000</v>
      </c>
      <c r="F9" s="8">
        <v>820000</v>
      </c>
      <c r="G9" s="8">
        <v>87340</v>
      </c>
      <c r="H9" s="8">
        <v>87340</v>
      </c>
      <c r="I9" s="8">
        <v>87482</v>
      </c>
      <c r="J9" s="8">
        <v>262162</v>
      </c>
      <c r="K9" s="8">
        <v>87131</v>
      </c>
      <c r="L9" s="8">
        <v>87131</v>
      </c>
      <c r="M9" s="8">
        <v>87061</v>
      </c>
      <c r="N9" s="8">
        <v>261323</v>
      </c>
      <c r="O9" s="8">
        <v>86919</v>
      </c>
      <c r="P9" s="8">
        <v>86919</v>
      </c>
      <c r="Q9" s="8">
        <v>86919</v>
      </c>
      <c r="R9" s="8">
        <v>260757</v>
      </c>
      <c r="S9" s="8"/>
      <c r="T9" s="8">
        <v>87341</v>
      </c>
      <c r="U9" s="8">
        <v>87341</v>
      </c>
      <c r="V9" s="8">
        <v>174682</v>
      </c>
      <c r="W9" s="8">
        <v>958924</v>
      </c>
      <c r="X9" s="8">
        <v>820000</v>
      </c>
      <c r="Y9" s="8">
        <v>138924</v>
      </c>
      <c r="Z9" s="2">
        <v>16.94</v>
      </c>
      <c r="AA9" s="6">
        <v>820000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1209288</v>
      </c>
      <c r="D11" s="6"/>
      <c r="E11" s="7">
        <v>1200000</v>
      </c>
      <c r="F11" s="8">
        <v>1200000</v>
      </c>
      <c r="G11" s="8">
        <v>89531</v>
      </c>
      <c r="H11" s="8">
        <v>103089</v>
      </c>
      <c r="I11" s="8">
        <v>97839</v>
      </c>
      <c r="J11" s="8">
        <v>290459</v>
      </c>
      <c r="K11" s="8">
        <v>124293</v>
      </c>
      <c r="L11" s="8">
        <v>113843</v>
      </c>
      <c r="M11" s="8">
        <v>107543</v>
      </c>
      <c r="N11" s="8">
        <v>345679</v>
      </c>
      <c r="O11" s="8">
        <v>112652</v>
      </c>
      <c r="P11" s="8">
        <v>108793</v>
      </c>
      <c r="Q11" s="8">
        <v>109541</v>
      </c>
      <c r="R11" s="8">
        <v>330986</v>
      </c>
      <c r="S11" s="8">
        <v>13577</v>
      </c>
      <c r="T11" s="8">
        <v>101984</v>
      </c>
      <c r="U11" s="8">
        <v>102036</v>
      </c>
      <c r="V11" s="8">
        <v>217597</v>
      </c>
      <c r="W11" s="8">
        <v>1184721</v>
      </c>
      <c r="X11" s="8">
        <v>1200000</v>
      </c>
      <c r="Y11" s="8">
        <v>-15279</v>
      </c>
      <c r="Z11" s="2">
        <v>-1.27</v>
      </c>
      <c r="AA11" s="6">
        <v>1200000</v>
      </c>
    </row>
    <row r="12" spans="1:27" ht="12.75">
      <c r="A12" s="25" t="s">
        <v>37</v>
      </c>
      <c r="B12" s="29"/>
      <c r="C12" s="6">
        <v>1465627</v>
      </c>
      <c r="D12" s="6"/>
      <c r="E12" s="7">
        <v>1300000</v>
      </c>
      <c r="F12" s="8">
        <v>900000</v>
      </c>
      <c r="G12" s="8">
        <v>10679</v>
      </c>
      <c r="H12" s="8">
        <v>258340</v>
      </c>
      <c r="I12" s="8">
        <v>187741</v>
      </c>
      <c r="J12" s="8">
        <v>456760</v>
      </c>
      <c r="K12" s="8">
        <v>72692</v>
      </c>
      <c r="L12" s="8">
        <v>15108</v>
      </c>
      <c r="M12" s="8">
        <v>128523</v>
      </c>
      <c r="N12" s="8">
        <v>216323</v>
      </c>
      <c r="O12" s="8">
        <v>190985</v>
      </c>
      <c r="P12" s="8">
        <v>131961</v>
      </c>
      <c r="Q12" s="8">
        <v>52562</v>
      </c>
      <c r="R12" s="8">
        <v>375508</v>
      </c>
      <c r="S12" s="8">
        <v>165438</v>
      </c>
      <c r="T12" s="8">
        <v>17663</v>
      </c>
      <c r="U12" s="8">
        <v>7787</v>
      </c>
      <c r="V12" s="8">
        <v>190888</v>
      </c>
      <c r="W12" s="8">
        <v>1239479</v>
      </c>
      <c r="X12" s="8">
        <v>900000</v>
      </c>
      <c r="Y12" s="8">
        <v>339479</v>
      </c>
      <c r="Z12" s="2">
        <v>37.72</v>
      </c>
      <c r="AA12" s="6">
        <v>900000</v>
      </c>
    </row>
    <row r="13" spans="1:27" ht="12.75">
      <c r="A13" s="23" t="s">
        <v>38</v>
      </c>
      <c r="B13" s="29"/>
      <c r="C13" s="6">
        <v>1324803</v>
      </c>
      <c r="D13" s="6"/>
      <c r="E13" s="7">
        <v>1400000</v>
      </c>
      <c r="F13" s="8">
        <v>1800000</v>
      </c>
      <c r="G13" s="8">
        <v>124512</v>
      </c>
      <c r="H13" s="8">
        <v>110810</v>
      </c>
      <c r="I13" s="8">
        <v>108627</v>
      </c>
      <c r="J13" s="8">
        <v>343949</v>
      </c>
      <c r="K13" s="8">
        <v>115732</v>
      </c>
      <c r="L13" s="8">
        <v>108731</v>
      </c>
      <c r="M13" s="8">
        <v>156228</v>
      </c>
      <c r="N13" s="8">
        <v>380691</v>
      </c>
      <c r="O13" s="8">
        <v>116767</v>
      </c>
      <c r="P13" s="8">
        <v>113803</v>
      </c>
      <c r="Q13" s="8">
        <v>145564</v>
      </c>
      <c r="R13" s="8">
        <v>376134</v>
      </c>
      <c r="S13" s="8"/>
      <c r="T13" s="8">
        <v>122600</v>
      </c>
      <c r="U13" s="8">
        <v>121485</v>
      </c>
      <c r="V13" s="8">
        <v>244085</v>
      </c>
      <c r="W13" s="8">
        <v>1344859</v>
      </c>
      <c r="X13" s="8">
        <v>1800000</v>
      </c>
      <c r="Y13" s="8">
        <v>-455141</v>
      </c>
      <c r="Z13" s="2">
        <v>-25.29</v>
      </c>
      <c r="AA13" s="6">
        <v>1800000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181676</v>
      </c>
      <c r="D15" s="6"/>
      <c r="E15" s="7">
        <v>17000</v>
      </c>
      <c r="F15" s="8">
        <v>137000</v>
      </c>
      <c r="G15" s="8">
        <v>1588</v>
      </c>
      <c r="H15" s="8"/>
      <c r="I15" s="8">
        <v>794</v>
      </c>
      <c r="J15" s="8">
        <v>2382</v>
      </c>
      <c r="K15" s="8">
        <v>4263</v>
      </c>
      <c r="L15" s="8">
        <v>17676</v>
      </c>
      <c r="M15" s="8">
        <v>13294</v>
      </c>
      <c r="N15" s="8">
        <v>35233</v>
      </c>
      <c r="O15" s="8">
        <v>794</v>
      </c>
      <c r="P15" s="8">
        <v>397</v>
      </c>
      <c r="Q15" s="8">
        <v>2000</v>
      </c>
      <c r="R15" s="8">
        <v>3191</v>
      </c>
      <c r="S15" s="8"/>
      <c r="T15" s="8"/>
      <c r="U15" s="8"/>
      <c r="V15" s="8"/>
      <c r="W15" s="8">
        <v>40806</v>
      </c>
      <c r="X15" s="8">
        <v>137000</v>
      </c>
      <c r="Y15" s="8">
        <v>-96194</v>
      </c>
      <c r="Z15" s="2">
        <v>-70.21</v>
      </c>
      <c r="AA15" s="6">
        <v>137000</v>
      </c>
    </row>
    <row r="16" spans="1:27" ht="12.75">
      <c r="A16" s="23" t="s">
        <v>41</v>
      </c>
      <c r="B16" s="29"/>
      <c r="C16" s="6">
        <v>87010176</v>
      </c>
      <c r="D16" s="6"/>
      <c r="E16" s="7">
        <v>40000</v>
      </c>
      <c r="F16" s="8">
        <v>160000</v>
      </c>
      <c r="G16" s="8">
        <v>40399741</v>
      </c>
      <c r="H16" s="8">
        <v>28486</v>
      </c>
      <c r="I16" s="8">
        <v>26942</v>
      </c>
      <c r="J16" s="8">
        <v>40455169</v>
      </c>
      <c r="K16" s="8">
        <v>18702</v>
      </c>
      <c r="L16" s="8">
        <v>18841</v>
      </c>
      <c r="M16" s="8">
        <v>32316230</v>
      </c>
      <c r="N16" s="8">
        <v>32353773</v>
      </c>
      <c r="O16" s="8">
        <v>28160</v>
      </c>
      <c r="P16" s="8">
        <v>25430</v>
      </c>
      <c r="Q16" s="8">
        <v>22108</v>
      </c>
      <c r="R16" s="8">
        <v>75698</v>
      </c>
      <c r="S16" s="8"/>
      <c r="T16" s="8">
        <v>1920</v>
      </c>
      <c r="U16" s="8">
        <v>768</v>
      </c>
      <c r="V16" s="8">
        <v>2688</v>
      </c>
      <c r="W16" s="8">
        <v>72887328</v>
      </c>
      <c r="X16" s="8">
        <v>160000</v>
      </c>
      <c r="Y16" s="8">
        <v>72727328</v>
      </c>
      <c r="Z16" s="2">
        <v>45454.58</v>
      </c>
      <c r="AA16" s="6">
        <v>160000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6025970</v>
      </c>
      <c r="D18" s="6"/>
      <c r="E18" s="7">
        <v>106697000</v>
      </c>
      <c r="F18" s="8">
        <v>104178000</v>
      </c>
      <c r="G18" s="8">
        <v>577483</v>
      </c>
      <c r="H18" s="8"/>
      <c r="I18" s="8">
        <v>962471</v>
      </c>
      <c r="J18" s="8">
        <v>1539954</v>
      </c>
      <c r="K18" s="8">
        <v>1336</v>
      </c>
      <c r="L18" s="8">
        <v>500500</v>
      </c>
      <c r="M18" s="8">
        <v>643232</v>
      </c>
      <c r="N18" s="8">
        <v>1145068</v>
      </c>
      <c r="O18" s="8"/>
      <c r="P18" s="8">
        <v>222594</v>
      </c>
      <c r="Q18" s="8">
        <v>24003406</v>
      </c>
      <c r="R18" s="8">
        <v>24226000</v>
      </c>
      <c r="S18" s="8"/>
      <c r="T18" s="8"/>
      <c r="U18" s="8"/>
      <c r="V18" s="8"/>
      <c r="W18" s="8">
        <v>26911022</v>
      </c>
      <c r="X18" s="8">
        <v>104178000</v>
      </c>
      <c r="Y18" s="8">
        <v>-77266978</v>
      </c>
      <c r="Z18" s="2">
        <v>-74.17</v>
      </c>
      <c r="AA18" s="6">
        <v>104178000</v>
      </c>
    </row>
    <row r="19" spans="1:27" ht="12.75">
      <c r="A19" s="23" t="s">
        <v>44</v>
      </c>
      <c r="B19" s="29"/>
      <c r="C19" s="6">
        <v>259762</v>
      </c>
      <c r="D19" s="6"/>
      <c r="E19" s="7">
        <v>399000</v>
      </c>
      <c r="F19" s="26">
        <v>399000</v>
      </c>
      <c r="G19" s="26">
        <v>115583</v>
      </c>
      <c r="H19" s="26">
        <v>1018264</v>
      </c>
      <c r="I19" s="26">
        <v>1365382</v>
      </c>
      <c r="J19" s="26">
        <v>2499229</v>
      </c>
      <c r="K19" s="26">
        <v>695186</v>
      </c>
      <c r="L19" s="26">
        <v>58674</v>
      </c>
      <c r="M19" s="26">
        <v>14279</v>
      </c>
      <c r="N19" s="26">
        <v>768139</v>
      </c>
      <c r="O19" s="26">
        <v>9898</v>
      </c>
      <c r="P19" s="26">
        <v>3175</v>
      </c>
      <c r="Q19" s="26">
        <v>-765505</v>
      </c>
      <c r="R19" s="26">
        <v>-752432</v>
      </c>
      <c r="S19" s="26">
        <v>2534</v>
      </c>
      <c r="T19" s="26">
        <v>5719</v>
      </c>
      <c r="U19" s="26">
        <v>1853</v>
      </c>
      <c r="V19" s="26">
        <v>10106</v>
      </c>
      <c r="W19" s="26">
        <v>2525042</v>
      </c>
      <c r="X19" s="26">
        <v>399000</v>
      </c>
      <c r="Y19" s="26">
        <v>2126042</v>
      </c>
      <c r="Z19" s="27">
        <v>532.84</v>
      </c>
      <c r="AA19" s="28">
        <v>399000</v>
      </c>
    </row>
    <row r="20" spans="1:27" ht="12.75">
      <c r="A20" s="23" t="s">
        <v>45</v>
      </c>
      <c r="B20" s="29"/>
      <c r="C20" s="6">
        <v>291594</v>
      </c>
      <c r="D20" s="6"/>
      <c r="E20" s="7">
        <v>350000</v>
      </c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136423385</v>
      </c>
      <c r="D21" s="33">
        <f t="shared" si="0"/>
        <v>0</v>
      </c>
      <c r="E21" s="34">
        <f t="shared" si="0"/>
        <v>156773000</v>
      </c>
      <c r="F21" s="35">
        <f t="shared" si="0"/>
        <v>166844000</v>
      </c>
      <c r="G21" s="35">
        <f t="shared" si="0"/>
        <v>44565703</v>
      </c>
      <c r="H21" s="35">
        <f t="shared" si="0"/>
        <v>5000750</v>
      </c>
      <c r="I21" s="35">
        <f t="shared" si="0"/>
        <v>5970285</v>
      </c>
      <c r="J21" s="35">
        <f t="shared" si="0"/>
        <v>55536738</v>
      </c>
      <c r="K21" s="35">
        <f t="shared" si="0"/>
        <v>4619229</v>
      </c>
      <c r="L21" s="35">
        <f t="shared" si="0"/>
        <v>4230187</v>
      </c>
      <c r="M21" s="35">
        <f t="shared" si="0"/>
        <v>36737738</v>
      </c>
      <c r="N21" s="35">
        <f t="shared" si="0"/>
        <v>45587154</v>
      </c>
      <c r="O21" s="35">
        <f t="shared" si="0"/>
        <v>5936916</v>
      </c>
      <c r="P21" s="35">
        <f t="shared" si="0"/>
        <v>6190808</v>
      </c>
      <c r="Q21" s="35">
        <f t="shared" si="0"/>
        <v>29725129</v>
      </c>
      <c r="R21" s="35">
        <f t="shared" si="0"/>
        <v>41852853</v>
      </c>
      <c r="S21" s="35">
        <f t="shared" si="0"/>
        <v>328172</v>
      </c>
      <c r="T21" s="35">
        <f t="shared" si="0"/>
        <v>5544154</v>
      </c>
      <c r="U21" s="35">
        <f t="shared" si="0"/>
        <v>5850116</v>
      </c>
      <c r="V21" s="35">
        <f t="shared" si="0"/>
        <v>11722442</v>
      </c>
      <c r="W21" s="35">
        <f t="shared" si="0"/>
        <v>154699187</v>
      </c>
      <c r="X21" s="35">
        <f t="shared" si="0"/>
        <v>166844000</v>
      </c>
      <c r="Y21" s="35">
        <f t="shared" si="0"/>
        <v>-12144813</v>
      </c>
      <c r="Z21" s="36">
        <f>+IF(X21&lt;&gt;0,+(Y21/X21)*100,0)</f>
        <v>-7.279142792069239</v>
      </c>
      <c r="AA21" s="33">
        <f>SUM(AA5:AA20)</f>
        <v>166844000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47515317</v>
      </c>
      <c r="D24" s="6"/>
      <c r="E24" s="7">
        <v>55422926</v>
      </c>
      <c r="F24" s="8">
        <v>47073711</v>
      </c>
      <c r="G24" s="8">
        <v>4487728</v>
      </c>
      <c r="H24" s="8">
        <v>4643386</v>
      </c>
      <c r="I24" s="8">
        <v>4624890</v>
      </c>
      <c r="J24" s="8">
        <v>13756004</v>
      </c>
      <c r="K24" s="8">
        <v>4797472</v>
      </c>
      <c r="L24" s="8"/>
      <c r="M24" s="8">
        <v>3895343</v>
      </c>
      <c r="N24" s="8">
        <v>8692815</v>
      </c>
      <c r="O24" s="8">
        <v>4330398</v>
      </c>
      <c r="P24" s="8">
        <v>4243362</v>
      </c>
      <c r="Q24" s="8">
        <v>4296177</v>
      </c>
      <c r="R24" s="8">
        <v>12869937</v>
      </c>
      <c r="S24" s="8">
        <v>4207638</v>
      </c>
      <c r="T24" s="8">
        <v>4610903</v>
      </c>
      <c r="U24" s="8">
        <v>4314636</v>
      </c>
      <c r="V24" s="8">
        <v>13133177</v>
      </c>
      <c r="W24" s="8">
        <v>48451933</v>
      </c>
      <c r="X24" s="8">
        <v>47073711</v>
      </c>
      <c r="Y24" s="8">
        <v>1378222</v>
      </c>
      <c r="Z24" s="2">
        <v>2.93</v>
      </c>
      <c r="AA24" s="6">
        <v>47073711</v>
      </c>
    </row>
    <row r="25" spans="1:27" ht="12.75">
      <c r="A25" s="25" t="s">
        <v>49</v>
      </c>
      <c r="B25" s="24"/>
      <c r="C25" s="6">
        <v>9421809</v>
      </c>
      <c r="D25" s="6"/>
      <c r="E25" s="7">
        <v>9623491</v>
      </c>
      <c r="F25" s="8">
        <v>10714000</v>
      </c>
      <c r="G25" s="8">
        <v>781636</v>
      </c>
      <c r="H25" s="8">
        <v>781636</v>
      </c>
      <c r="I25" s="8">
        <v>781636</v>
      </c>
      <c r="J25" s="8">
        <v>2344908</v>
      </c>
      <c r="K25" s="8">
        <v>781636</v>
      </c>
      <c r="L25" s="8"/>
      <c r="M25" s="8">
        <v>781640</v>
      </c>
      <c r="N25" s="8">
        <v>1563276</v>
      </c>
      <c r="O25" s="8">
        <v>781636</v>
      </c>
      <c r="P25" s="8">
        <v>781636</v>
      </c>
      <c r="Q25" s="8">
        <v>781636</v>
      </c>
      <c r="R25" s="8">
        <v>2344908</v>
      </c>
      <c r="S25" s="8">
        <v>781636</v>
      </c>
      <c r="T25" s="8">
        <v>1055197</v>
      </c>
      <c r="U25" s="8">
        <v>782501</v>
      </c>
      <c r="V25" s="8">
        <v>2619334</v>
      </c>
      <c r="W25" s="8">
        <v>8872426</v>
      </c>
      <c r="X25" s="8">
        <v>10714000</v>
      </c>
      <c r="Y25" s="8">
        <v>-1841574</v>
      </c>
      <c r="Z25" s="2">
        <v>-17.19</v>
      </c>
      <c r="AA25" s="6">
        <v>10714000</v>
      </c>
    </row>
    <row r="26" spans="1:27" ht="12.75">
      <c r="A26" s="25" t="s">
        <v>50</v>
      </c>
      <c r="B26" s="24"/>
      <c r="C26" s="6">
        <v>1560115</v>
      </c>
      <c r="D26" s="6"/>
      <c r="E26" s="7">
        <v>4000000</v>
      </c>
      <c r="F26" s="8">
        <v>2000000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2000000</v>
      </c>
      <c r="Y26" s="8">
        <v>-2000000</v>
      </c>
      <c r="Z26" s="2">
        <v>-100</v>
      </c>
      <c r="AA26" s="6">
        <v>2000000</v>
      </c>
    </row>
    <row r="27" spans="1:27" ht="12.75">
      <c r="A27" s="25" t="s">
        <v>51</v>
      </c>
      <c r="B27" s="24"/>
      <c r="C27" s="6">
        <v>17396818</v>
      </c>
      <c r="D27" s="6"/>
      <c r="E27" s="7">
        <v>14000000</v>
      </c>
      <c r="F27" s="8">
        <v>29570223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14642075</v>
      </c>
      <c r="T27" s="8">
        <v>1473975</v>
      </c>
      <c r="U27" s="8"/>
      <c r="V27" s="8">
        <v>16116050</v>
      </c>
      <c r="W27" s="8">
        <v>16116050</v>
      </c>
      <c r="X27" s="8">
        <v>29570223</v>
      </c>
      <c r="Y27" s="8">
        <v>-13454173</v>
      </c>
      <c r="Z27" s="2">
        <v>-45.5</v>
      </c>
      <c r="AA27" s="6">
        <v>29570223</v>
      </c>
    </row>
    <row r="28" spans="1:27" ht="12.75">
      <c r="A28" s="25" t="s">
        <v>52</v>
      </c>
      <c r="B28" s="24"/>
      <c r="C28" s="6">
        <v>111224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10707762</v>
      </c>
      <c r="D29" s="6"/>
      <c r="E29" s="7">
        <v>13000000</v>
      </c>
      <c r="F29" s="8">
        <v>15000000</v>
      </c>
      <c r="G29" s="8"/>
      <c r="H29" s="8"/>
      <c r="I29" s="8"/>
      <c r="J29" s="8"/>
      <c r="K29" s="8"/>
      <c r="L29" s="8"/>
      <c r="M29" s="8"/>
      <c r="N29" s="8"/>
      <c r="O29" s="8">
        <v>1834002</v>
      </c>
      <c r="P29" s="8"/>
      <c r="Q29" s="8"/>
      <c r="R29" s="8">
        <v>1834002</v>
      </c>
      <c r="S29" s="8">
        <v>1718384</v>
      </c>
      <c r="T29" s="8">
        <v>778819</v>
      </c>
      <c r="U29" s="8"/>
      <c r="V29" s="8">
        <v>2497203</v>
      </c>
      <c r="W29" s="8">
        <v>4331205</v>
      </c>
      <c r="X29" s="8">
        <v>15000000</v>
      </c>
      <c r="Y29" s="8">
        <v>-10668795</v>
      </c>
      <c r="Z29" s="2">
        <v>-71.13</v>
      </c>
      <c r="AA29" s="6">
        <v>15000000</v>
      </c>
    </row>
    <row r="30" spans="1:27" ht="12.75">
      <c r="A30" s="25" t="s">
        <v>54</v>
      </c>
      <c r="B30" s="24"/>
      <c r="C30" s="6">
        <v>2355410</v>
      </c>
      <c r="D30" s="6"/>
      <c r="E30" s="7">
        <v>1310000</v>
      </c>
      <c r="F30" s="8">
        <v>6581100</v>
      </c>
      <c r="G30" s="8">
        <v>379397</v>
      </c>
      <c r="H30" s="8">
        <v>22000</v>
      </c>
      <c r="I30" s="8">
        <v>26224</v>
      </c>
      <c r="J30" s="8">
        <v>427621</v>
      </c>
      <c r="K30" s="8">
        <v>29704</v>
      </c>
      <c r="L30" s="8">
        <v>195267</v>
      </c>
      <c r="M30" s="8">
        <v>16988</v>
      </c>
      <c r="N30" s="8">
        <v>241959</v>
      </c>
      <c r="O30" s="8">
        <v>29789</v>
      </c>
      <c r="P30" s="8">
        <v>252457</v>
      </c>
      <c r="Q30" s="8">
        <v>485135</v>
      </c>
      <c r="R30" s="8">
        <v>767381</v>
      </c>
      <c r="S30" s="8">
        <v>-115995</v>
      </c>
      <c r="T30" s="8">
        <v>384809</v>
      </c>
      <c r="U30" s="8">
        <v>740735</v>
      </c>
      <c r="V30" s="8">
        <v>1009549</v>
      </c>
      <c r="W30" s="8">
        <v>2446510</v>
      </c>
      <c r="X30" s="8">
        <v>6581100</v>
      </c>
      <c r="Y30" s="8">
        <v>-4134590</v>
      </c>
      <c r="Z30" s="2">
        <v>-62.83</v>
      </c>
      <c r="AA30" s="6">
        <v>6581100</v>
      </c>
    </row>
    <row r="31" spans="1:27" ht="12.75">
      <c r="A31" s="25" t="s">
        <v>55</v>
      </c>
      <c r="B31" s="24"/>
      <c r="C31" s="6">
        <v>42351769</v>
      </c>
      <c r="D31" s="6"/>
      <c r="E31" s="7">
        <v>40267592</v>
      </c>
      <c r="F31" s="8">
        <v>39206600</v>
      </c>
      <c r="G31" s="8">
        <v>1302603</v>
      </c>
      <c r="H31" s="8">
        <v>946254</v>
      </c>
      <c r="I31" s="8">
        <v>1589626</v>
      </c>
      <c r="J31" s="8">
        <v>3838483</v>
      </c>
      <c r="K31" s="8">
        <v>659019</v>
      </c>
      <c r="L31" s="8">
        <v>490144</v>
      </c>
      <c r="M31" s="8">
        <v>580680</v>
      </c>
      <c r="N31" s="8">
        <v>1729843</v>
      </c>
      <c r="O31" s="8">
        <v>3043345</v>
      </c>
      <c r="P31" s="8">
        <v>414440</v>
      </c>
      <c r="Q31" s="8">
        <v>1299754</v>
      </c>
      <c r="R31" s="8">
        <v>4757539</v>
      </c>
      <c r="S31" s="8">
        <v>2496092</v>
      </c>
      <c r="T31" s="8">
        <v>1195221</v>
      </c>
      <c r="U31" s="8">
        <v>3675435</v>
      </c>
      <c r="V31" s="8">
        <v>7366748</v>
      </c>
      <c r="W31" s="8">
        <v>17692613</v>
      </c>
      <c r="X31" s="8">
        <v>39206600</v>
      </c>
      <c r="Y31" s="8">
        <v>-21513987</v>
      </c>
      <c r="Z31" s="2">
        <v>-54.87</v>
      </c>
      <c r="AA31" s="6">
        <v>39206600</v>
      </c>
    </row>
    <row r="32" spans="1:27" ht="12.75">
      <c r="A32" s="25" t="s">
        <v>43</v>
      </c>
      <c r="B32" s="24"/>
      <c r="C32" s="6">
        <v>696920</v>
      </c>
      <c r="D32" s="6"/>
      <c r="E32" s="7">
        <v>1750000</v>
      </c>
      <c r="F32" s="8">
        <v>1750000</v>
      </c>
      <c r="G32" s="8"/>
      <c r="H32" s="8"/>
      <c r="I32" s="8"/>
      <c r="J32" s="8"/>
      <c r="K32" s="8"/>
      <c r="L32" s="8">
        <v>-1085000</v>
      </c>
      <c r="M32" s="8"/>
      <c r="N32" s="8">
        <v>-1085000</v>
      </c>
      <c r="O32" s="8">
        <v>346270</v>
      </c>
      <c r="P32" s="8"/>
      <c r="Q32" s="8">
        <v>4764</v>
      </c>
      <c r="R32" s="8">
        <v>351034</v>
      </c>
      <c r="S32" s="8"/>
      <c r="T32" s="8">
        <v>87156</v>
      </c>
      <c r="U32" s="8"/>
      <c r="V32" s="8">
        <v>87156</v>
      </c>
      <c r="W32" s="8">
        <v>-646810</v>
      </c>
      <c r="X32" s="8">
        <v>1750000</v>
      </c>
      <c r="Y32" s="8">
        <v>-2396810</v>
      </c>
      <c r="Z32" s="2">
        <v>-136.96</v>
      </c>
      <c r="AA32" s="6">
        <v>1750000</v>
      </c>
    </row>
    <row r="33" spans="1:27" ht="12.75">
      <c r="A33" s="25" t="s">
        <v>56</v>
      </c>
      <c r="B33" s="24"/>
      <c r="C33" s="6">
        <v>27034158</v>
      </c>
      <c r="D33" s="6"/>
      <c r="E33" s="7">
        <v>21037137</v>
      </c>
      <c r="F33" s="8">
        <v>30327344</v>
      </c>
      <c r="G33" s="8">
        <v>1011284</v>
      </c>
      <c r="H33" s="8">
        <v>1628488</v>
      </c>
      <c r="I33" s="8">
        <v>1923674</v>
      </c>
      <c r="J33" s="8">
        <v>4563446</v>
      </c>
      <c r="K33" s="8">
        <v>547093</v>
      </c>
      <c r="L33" s="8">
        <v>692001</v>
      </c>
      <c r="M33" s="8">
        <v>978342</v>
      </c>
      <c r="N33" s="8">
        <v>2217436</v>
      </c>
      <c r="O33" s="8">
        <v>4740879</v>
      </c>
      <c r="P33" s="8">
        <v>1215969</v>
      </c>
      <c r="Q33" s="8">
        <v>2305837</v>
      </c>
      <c r="R33" s="8">
        <v>8262685</v>
      </c>
      <c r="S33" s="8">
        <v>1021511</v>
      </c>
      <c r="T33" s="8">
        <v>1538066</v>
      </c>
      <c r="U33" s="8">
        <v>2743108</v>
      </c>
      <c r="V33" s="8">
        <v>5302685</v>
      </c>
      <c r="W33" s="8">
        <v>20346252</v>
      </c>
      <c r="X33" s="8">
        <v>30327344</v>
      </c>
      <c r="Y33" s="8">
        <v>-9981092</v>
      </c>
      <c r="Z33" s="2">
        <v>-32.91</v>
      </c>
      <c r="AA33" s="6">
        <v>30327344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159151302</v>
      </c>
      <c r="D35" s="33">
        <f>SUM(D24:D34)</f>
        <v>0</v>
      </c>
      <c r="E35" s="34">
        <f t="shared" si="1"/>
        <v>160411146</v>
      </c>
      <c r="F35" s="35">
        <f t="shared" si="1"/>
        <v>182222978</v>
      </c>
      <c r="G35" s="35">
        <f t="shared" si="1"/>
        <v>7962648</v>
      </c>
      <c r="H35" s="35">
        <f t="shared" si="1"/>
        <v>8021764</v>
      </c>
      <c r="I35" s="35">
        <f t="shared" si="1"/>
        <v>8946050</v>
      </c>
      <c r="J35" s="35">
        <f t="shared" si="1"/>
        <v>24930462</v>
      </c>
      <c r="K35" s="35">
        <f t="shared" si="1"/>
        <v>6814924</v>
      </c>
      <c r="L35" s="35">
        <f t="shared" si="1"/>
        <v>292412</v>
      </c>
      <c r="M35" s="35">
        <f t="shared" si="1"/>
        <v>6252993</v>
      </c>
      <c r="N35" s="35">
        <f t="shared" si="1"/>
        <v>13360329</v>
      </c>
      <c r="O35" s="35">
        <f t="shared" si="1"/>
        <v>15106319</v>
      </c>
      <c r="P35" s="35">
        <f t="shared" si="1"/>
        <v>6907864</v>
      </c>
      <c r="Q35" s="35">
        <f t="shared" si="1"/>
        <v>9173303</v>
      </c>
      <c r="R35" s="35">
        <f t="shared" si="1"/>
        <v>31187486</v>
      </c>
      <c r="S35" s="35">
        <f t="shared" si="1"/>
        <v>24751341</v>
      </c>
      <c r="T35" s="35">
        <f t="shared" si="1"/>
        <v>11124146</v>
      </c>
      <c r="U35" s="35">
        <f t="shared" si="1"/>
        <v>12256415</v>
      </c>
      <c r="V35" s="35">
        <f t="shared" si="1"/>
        <v>48131902</v>
      </c>
      <c r="W35" s="35">
        <f t="shared" si="1"/>
        <v>117610179</v>
      </c>
      <c r="X35" s="35">
        <f t="shared" si="1"/>
        <v>182222978</v>
      </c>
      <c r="Y35" s="35">
        <f t="shared" si="1"/>
        <v>-64612799</v>
      </c>
      <c r="Z35" s="36">
        <f>+IF(X35&lt;&gt;0,+(Y35/X35)*100,0)</f>
        <v>-35.4580962890421</v>
      </c>
      <c r="AA35" s="33">
        <f>SUM(AA24:AA34)</f>
        <v>182222978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-22727917</v>
      </c>
      <c r="D37" s="46">
        <f>+D21-D35</f>
        <v>0</v>
      </c>
      <c r="E37" s="47">
        <f t="shared" si="2"/>
        <v>-3638146</v>
      </c>
      <c r="F37" s="48">
        <f t="shared" si="2"/>
        <v>-15378978</v>
      </c>
      <c r="G37" s="48">
        <f t="shared" si="2"/>
        <v>36603055</v>
      </c>
      <c r="H37" s="48">
        <f t="shared" si="2"/>
        <v>-3021014</v>
      </c>
      <c r="I37" s="48">
        <f t="shared" si="2"/>
        <v>-2975765</v>
      </c>
      <c r="J37" s="48">
        <f t="shared" si="2"/>
        <v>30606276</v>
      </c>
      <c r="K37" s="48">
        <f t="shared" si="2"/>
        <v>-2195695</v>
      </c>
      <c r="L37" s="48">
        <f t="shared" si="2"/>
        <v>3937775</v>
      </c>
      <c r="M37" s="48">
        <f t="shared" si="2"/>
        <v>30484745</v>
      </c>
      <c r="N37" s="48">
        <f t="shared" si="2"/>
        <v>32226825</v>
      </c>
      <c r="O37" s="48">
        <f t="shared" si="2"/>
        <v>-9169403</v>
      </c>
      <c r="P37" s="48">
        <f t="shared" si="2"/>
        <v>-717056</v>
      </c>
      <c r="Q37" s="48">
        <f t="shared" si="2"/>
        <v>20551826</v>
      </c>
      <c r="R37" s="48">
        <f t="shared" si="2"/>
        <v>10665367</v>
      </c>
      <c r="S37" s="48">
        <f t="shared" si="2"/>
        <v>-24423169</v>
      </c>
      <c r="T37" s="48">
        <f t="shared" si="2"/>
        <v>-5579992</v>
      </c>
      <c r="U37" s="48">
        <f t="shared" si="2"/>
        <v>-6406299</v>
      </c>
      <c r="V37" s="48">
        <f t="shared" si="2"/>
        <v>-36409460</v>
      </c>
      <c r="W37" s="48">
        <f t="shared" si="2"/>
        <v>37089008</v>
      </c>
      <c r="X37" s="48">
        <f>IF(F21=F35,0,X21-X35)</f>
        <v>-15378978</v>
      </c>
      <c r="Y37" s="48">
        <f t="shared" si="2"/>
        <v>52467986</v>
      </c>
      <c r="Z37" s="49">
        <f>+IF(X37&lt;&gt;0,+(Y37/X37)*100,0)</f>
        <v>-341.16692279551995</v>
      </c>
      <c r="AA37" s="46">
        <f>+AA21-AA35</f>
        <v>-15378978</v>
      </c>
    </row>
    <row r="38" spans="1:27" ht="22.5" customHeight="1">
      <c r="A38" s="50" t="s">
        <v>60</v>
      </c>
      <c r="B38" s="29"/>
      <c r="C38" s="6">
        <v>31488916</v>
      </c>
      <c r="D38" s="6"/>
      <c r="E38" s="7">
        <v>39834000</v>
      </c>
      <c r="F38" s="8">
        <v>1686000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1686000</v>
      </c>
      <c r="Y38" s="8">
        <v>-1686000</v>
      </c>
      <c r="Z38" s="2">
        <v>-100</v>
      </c>
      <c r="AA38" s="6">
        <v>1686000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8760999</v>
      </c>
      <c r="D41" s="56">
        <f>SUM(D37:D40)</f>
        <v>0</v>
      </c>
      <c r="E41" s="57">
        <f t="shared" si="3"/>
        <v>36195854</v>
      </c>
      <c r="F41" s="58">
        <f t="shared" si="3"/>
        <v>-13692978</v>
      </c>
      <c r="G41" s="58">
        <f t="shared" si="3"/>
        <v>36603055</v>
      </c>
      <c r="H41" s="58">
        <f t="shared" si="3"/>
        <v>-3021014</v>
      </c>
      <c r="I41" s="58">
        <f t="shared" si="3"/>
        <v>-2975765</v>
      </c>
      <c r="J41" s="58">
        <f t="shared" si="3"/>
        <v>30606276</v>
      </c>
      <c r="K41" s="58">
        <f t="shared" si="3"/>
        <v>-2195695</v>
      </c>
      <c r="L41" s="58">
        <f t="shared" si="3"/>
        <v>3937775</v>
      </c>
      <c r="M41" s="58">
        <f t="shared" si="3"/>
        <v>30484745</v>
      </c>
      <c r="N41" s="58">
        <f t="shared" si="3"/>
        <v>32226825</v>
      </c>
      <c r="O41" s="58">
        <f t="shared" si="3"/>
        <v>-9169403</v>
      </c>
      <c r="P41" s="58">
        <f t="shared" si="3"/>
        <v>-717056</v>
      </c>
      <c r="Q41" s="58">
        <f t="shared" si="3"/>
        <v>20551826</v>
      </c>
      <c r="R41" s="58">
        <f t="shared" si="3"/>
        <v>10665367</v>
      </c>
      <c r="S41" s="58">
        <f t="shared" si="3"/>
        <v>-24423169</v>
      </c>
      <c r="T41" s="58">
        <f t="shared" si="3"/>
        <v>-5579992</v>
      </c>
      <c r="U41" s="58">
        <f t="shared" si="3"/>
        <v>-6406299</v>
      </c>
      <c r="V41" s="58">
        <f t="shared" si="3"/>
        <v>-36409460</v>
      </c>
      <c r="W41" s="58">
        <f t="shared" si="3"/>
        <v>37089008</v>
      </c>
      <c r="X41" s="58">
        <f t="shared" si="3"/>
        <v>-13692978</v>
      </c>
      <c r="Y41" s="58">
        <f t="shared" si="3"/>
        <v>50781986</v>
      </c>
      <c r="Z41" s="59">
        <f>+IF(X41&lt;&gt;0,+(Y41/X41)*100,0)</f>
        <v>-370.8615174872844</v>
      </c>
      <c r="AA41" s="56">
        <f>SUM(AA37:AA40)</f>
        <v>-13692978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8760999</v>
      </c>
      <c r="D43" s="64">
        <f>+D41-D42</f>
        <v>0</v>
      </c>
      <c r="E43" s="65">
        <f t="shared" si="4"/>
        <v>36195854</v>
      </c>
      <c r="F43" s="66">
        <f t="shared" si="4"/>
        <v>-13692978</v>
      </c>
      <c r="G43" s="66">
        <f t="shared" si="4"/>
        <v>36603055</v>
      </c>
      <c r="H43" s="66">
        <f t="shared" si="4"/>
        <v>-3021014</v>
      </c>
      <c r="I43" s="66">
        <f t="shared" si="4"/>
        <v>-2975765</v>
      </c>
      <c r="J43" s="66">
        <f t="shared" si="4"/>
        <v>30606276</v>
      </c>
      <c r="K43" s="66">
        <f t="shared" si="4"/>
        <v>-2195695</v>
      </c>
      <c r="L43" s="66">
        <f t="shared" si="4"/>
        <v>3937775</v>
      </c>
      <c r="M43" s="66">
        <f t="shared" si="4"/>
        <v>30484745</v>
      </c>
      <c r="N43" s="66">
        <f t="shared" si="4"/>
        <v>32226825</v>
      </c>
      <c r="O43" s="66">
        <f t="shared" si="4"/>
        <v>-9169403</v>
      </c>
      <c r="P43" s="66">
        <f t="shared" si="4"/>
        <v>-717056</v>
      </c>
      <c r="Q43" s="66">
        <f t="shared" si="4"/>
        <v>20551826</v>
      </c>
      <c r="R43" s="66">
        <f t="shared" si="4"/>
        <v>10665367</v>
      </c>
      <c r="S43" s="66">
        <f t="shared" si="4"/>
        <v>-24423169</v>
      </c>
      <c r="T43" s="66">
        <f t="shared" si="4"/>
        <v>-5579992</v>
      </c>
      <c r="U43" s="66">
        <f t="shared" si="4"/>
        <v>-6406299</v>
      </c>
      <c r="V43" s="66">
        <f t="shared" si="4"/>
        <v>-36409460</v>
      </c>
      <c r="W43" s="66">
        <f t="shared" si="4"/>
        <v>37089008</v>
      </c>
      <c r="X43" s="66">
        <f t="shared" si="4"/>
        <v>-13692978</v>
      </c>
      <c r="Y43" s="66">
        <f t="shared" si="4"/>
        <v>50781986</v>
      </c>
      <c r="Z43" s="67">
        <f>+IF(X43&lt;&gt;0,+(Y43/X43)*100,0)</f>
        <v>-370.8615174872844</v>
      </c>
      <c r="AA43" s="64">
        <f>+AA41-AA42</f>
        <v>-13692978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8760999</v>
      </c>
      <c r="D45" s="56">
        <f>SUM(D43:D44)</f>
        <v>0</v>
      </c>
      <c r="E45" s="57">
        <f t="shared" si="5"/>
        <v>36195854</v>
      </c>
      <c r="F45" s="58">
        <f t="shared" si="5"/>
        <v>-13692978</v>
      </c>
      <c r="G45" s="58">
        <f t="shared" si="5"/>
        <v>36603055</v>
      </c>
      <c r="H45" s="58">
        <f t="shared" si="5"/>
        <v>-3021014</v>
      </c>
      <c r="I45" s="58">
        <f t="shared" si="5"/>
        <v>-2975765</v>
      </c>
      <c r="J45" s="58">
        <f t="shared" si="5"/>
        <v>30606276</v>
      </c>
      <c r="K45" s="58">
        <f t="shared" si="5"/>
        <v>-2195695</v>
      </c>
      <c r="L45" s="58">
        <f t="shared" si="5"/>
        <v>3937775</v>
      </c>
      <c r="M45" s="58">
        <f t="shared" si="5"/>
        <v>30484745</v>
      </c>
      <c r="N45" s="58">
        <f t="shared" si="5"/>
        <v>32226825</v>
      </c>
      <c r="O45" s="58">
        <f t="shared" si="5"/>
        <v>-9169403</v>
      </c>
      <c r="P45" s="58">
        <f t="shared" si="5"/>
        <v>-717056</v>
      </c>
      <c r="Q45" s="58">
        <f t="shared" si="5"/>
        <v>20551826</v>
      </c>
      <c r="R45" s="58">
        <f t="shared" si="5"/>
        <v>10665367</v>
      </c>
      <c r="S45" s="58">
        <f t="shared" si="5"/>
        <v>-24423169</v>
      </c>
      <c r="T45" s="58">
        <f t="shared" si="5"/>
        <v>-5579992</v>
      </c>
      <c r="U45" s="58">
        <f t="shared" si="5"/>
        <v>-6406299</v>
      </c>
      <c r="V45" s="58">
        <f t="shared" si="5"/>
        <v>-36409460</v>
      </c>
      <c r="W45" s="58">
        <f t="shared" si="5"/>
        <v>37089008</v>
      </c>
      <c r="X45" s="58">
        <f t="shared" si="5"/>
        <v>-13692978</v>
      </c>
      <c r="Y45" s="58">
        <f t="shared" si="5"/>
        <v>50781986</v>
      </c>
      <c r="Z45" s="59">
        <f>+IF(X45&lt;&gt;0,+(Y45/X45)*100,0)</f>
        <v>-370.8615174872844</v>
      </c>
      <c r="AA45" s="56">
        <f>SUM(AA43:AA44)</f>
        <v>-13692978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8760999</v>
      </c>
      <c r="D47" s="71">
        <f>SUM(D45:D46)</f>
        <v>0</v>
      </c>
      <c r="E47" s="72">
        <f t="shared" si="6"/>
        <v>36195854</v>
      </c>
      <c r="F47" s="73">
        <f t="shared" si="6"/>
        <v>-13692978</v>
      </c>
      <c r="G47" s="73">
        <f t="shared" si="6"/>
        <v>36603055</v>
      </c>
      <c r="H47" s="74">
        <f t="shared" si="6"/>
        <v>-3021014</v>
      </c>
      <c r="I47" s="74">
        <f t="shared" si="6"/>
        <v>-2975765</v>
      </c>
      <c r="J47" s="74">
        <f t="shared" si="6"/>
        <v>30606276</v>
      </c>
      <c r="K47" s="74">
        <f t="shared" si="6"/>
        <v>-2195695</v>
      </c>
      <c r="L47" s="74">
        <f t="shared" si="6"/>
        <v>3937775</v>
      </c>
      <c r="M47" s="73">
        <f t="shared" si="6"/>
        <v>30484745</v>
      </c>
      <c r="N47" s="73">
        <f t="shared" si="6"/>
        <v>32226825</v>
      </c>
      <c r="O47" s="74">
        <f t="shared" si="6"/>
        <v>-9169403</v>
      </c>
      <c r="P47" s="74">
        <f t="shared" si="6"/>
        <v>-717056</v>
      </c>
      <c r="Q47" s="74">
        <f t="shared" si="6"/>
        <v>20551826</v>
      </c>
      <c r="R47" s="74">
        <f t="shared" si="6"/>
        <v>10665367</v>
      </c>
      <c r="S47" s="74">
        <f t="shared" si="6"/>
        <v>-24423169</v>
      </c>
      <c r="T47" s="73">
        <f t="shared" si="6"/>
        <v>-5579992</v>
      </c>
      <c r="U47" s="73">
        <f t="shared" si="6"/>
        <v>-6406299</v>
      </c>
      <c r="V47" s="74">
        <f t="shared" si="6"/>
        <v>-36409460</v>
      </c>
      <c r="W47" s="74">
        <f t="shared" si="6"/>
        <v>37089008</v>
      </c>
      <c r="X47" s="74">
        <f t="shared" si="6"/>
        <v>-13692978</v>
      </c>
      <c r="Y47" s="74">
        <f t="shared" si="6"/>
        <v>50781986</v>
      </c>
      <c r="Z47" s="75">
        <f>+IF(X47&lt;&gt;0,+(Y47/X47)*100,0)</f>
        <v>-370.8615174872844</v>
      </c>
      <c r="AA47" s="76">
        <f>SUM(AA45:AA46)</f>
        <v>-13692978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53124989</v>
      </c>
      <c r="D7" s="6"/>
      <c r="E7" s="7">
        <v>52990971</v>
      </c>
      <c r="F7" s="8">
        <v>53390971</v>
      </c>
      <c r="G7" s="8">
        <v>4555049</v>
      </c>
      <c r="H7" s="8">
        <v>4411640</v>
      </c>
      <c r="I7" s="8">
        <v>5724076</v>
      </c>
      <c r="J7" s="8">
        <v>14690765</v>
      </c>
      <c r="K7" s="8">
        <v>4224046</v>
      </c>
      <c r="L7" s="8">
        <v>5157335</v>
      </c>
      <c r="M7" s="8">
        <v>3687807</v>
      </c>
      <c r="N7" s="8">
        <v>13069188</v>
      </c>
      <c r="O7" s="8">
        <v>5239683</v>
      </c>
      <c r="P7" s="8">
        <v>4605309</v>
      </c>
      <c r="Q7" s="8">
        <v>4132779</v>
      </c>
      <c r="R7" s="8">
        <v>13977771</v>
      </c>
      <c r="S7" s="8">
        <v>3723259</v>
      </c>
      <c r="T7" s="8">
        <v>3515806</v>
      </c>
      <c r="U7" s="8">
        <v>4074282</v>
      </c>
      <c r="V7" s="8">
        <v>11313347</v>
      </c>
      <c r="W7" s="8">
        <v>53051071</v>
      </c>
      <c r="X7" s="8">
        <v>53390971</v>
      </c>
      <c r="Y7" s="8">
        <v>-339900</v>
      </c>
      <c r="Z7" s="2">
        <v>-0.64</v>
      </c>
      <c r="AA7" s="6">
        <v>53390971</v>
      </c>
    </row>
    <row r="8" spans="1:27" ht="12.75">
      <c r="A8" s="25" t="s">
        <v>34</v>
      </c>
      <c r="B8" s="24"/>
      <c r="C8" s="6">
        <v>7569424</v>
      </c>
      <c r="D8" s="6"/>
      <c r="E8" s="7">
        <v>7942714</v>
      </c>
      <c r="F8" s="8">
        <v>7942714</v>
      </c>
      <c r="G8" s="8">
        <v>666837</v>
      </c>
      <c r="H8" s="8">
        <v>673215</v>
      </c>
      <c r="I8" s="8">
        <v>698355</v>
      </c>
      <c r="J8" s="8">
        <v>2038407</v>
      </c>
      <c r="K8" s="8">
        <v>683181</v>
      </c>
      <c r="L8" s="8">
        <v>691866</v>
      </c>
      <c r="M8" s="8">
        <v>697294</v>
      </c>
      <c r="N8" s="8">
        <v>2072341</v>
      </c>
      <c r="O8" s="8">
        <v>658339</v>
      </c>
      <c r="P8" s="8">
        <v>699039</v>
      </c>
      <c r="Q8" s="8">
        <v>705941</v>
      </c>
      <c r="R8" s="8">
        <v>2063319</v>
      </c>
      <c r="S8" s="8">
        <v>671714</v>
      </c>
      <c r="T8" s="8">
        <v>688036</v>
      </c>
      <c r="U8" s="8">
        <v>438328</v>
      </c>
      <c r="V8" s="8">
        <v>1798078</v>
      </c>
      <c r="W8" s="8">
        <v>7972145</v>
      </c>
      <c r="X8" s="8">
        <v>7942714</v>
      </c>
      <c r="Y8" s="8">
        <v>29431</v>
      </c>
      <c r="Z8" s="2">
        <v>0.37</v>
      </c>
      <c r="AA8" s="6">
        <v>7942714</v>
      </c>
    </row>
    <row r="9" spans="1:27" ht="12.75">
      <c r="A9" s="25" t="s">
        <v>35</v>
      </c>
      <c r="B9" s="24"/>
      <c r="C9" s="6">
        <v>26218252</v>
      </c>
      <c r="D9" s="6"/>
      <c r="E9" s="7">
        <v>31538588</v>
      </c>
      <c r="F9" s="8">
        <v>31538588</v>
      </c>
      <c r="G9" s="8">
        <v>2016187</v>
      </c>
      <c r="H9" s="8">
        <v>2175074</v>
      </c>
      <c r="I9" s="8">
        <v>2159590</v>
      </c>
      <c r="J9" s="8">
        <v>6350851</v>
      </c>
      <c r="K9" s="8">
        <v>2019947</v>
      </c>
      <c r="L9" s="8">
        <v>2533065</v>
      </c>
      <c r="M9" s="8">
        <v>2853990</v>
      </c>
      <c r="N9" s="8">
        <v>7407002</v>
      </c>
      <c r="O9" s="8">
        <v>1537702</v>
      </c>
      <c r="P9" s="8">
        <v>3129512</v>
      </c>
      <c r="Q9" s="8">
        <v>1653182</v>
      </c>
      <c r="R9" s="8">
        <v>6320396</v>
      </c>
      <c r="S9" s="8">
        <v>1837905</v>
      </c>
      <c r="T9" s="8">
        <v>2489415</v>
      </c>
      <c r="U9" s="8">
        <v>1685691</v>
      </c>
      <c r="V9" s="8">
        <v>6013011</v>
      </c>
      <c r="W9" s="8">
        <v>26091260</v>
      </c>
      <c r="X9" s="8">
        <v>31538588</v>
      </c>
      <c r="Y9" s="8">
        <v>-5447328</v>
      </c>
      <c r="Z9" s="2">
        <v>-17.27</v>
      </c>
      <c r="AA9" s="6">
        <v>31538588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118511</v>
      </c>
      <c r="D11" s="6"/>
      <c r="E11" s="7">
        <v>111370</v>
      </c>
      <c r="F11" s="8">
        <v>111370</v>
      </c>
      <c r="G11" s="8">
        <v>10420</v>
      </c>
      <c r="H11" s="8">
        <v>10333</v>
      </c>
      <c r="I11" s="8">
        <v>10072</v>
      </c>
      <c r="J11" s="8">
        <v>30825</v>
      </c>
      <c r="K11" s="8">
        <v>10072</v>
      </c>
      <c r="L11" s="8">
        <v>10072</v>
      </c>
      <c r="M11" s="8">
        <v>-652</v>
      </c>
      <c r="N11" s="8">
        <v>19492</v>
      </c>
      <c r="O11" s="8">
        <v>9348</v>
      </c>
      <c r="P11" s="8">
        <v>4348</v>
      </c>
      <c r="Q11" s="8">
        <v>-665</v>
      </c>
      <c r="R11" s="8">
        <v>13031</v>
      </c>
      <c r="S11" s="8">
        <v>9435</v>
      </c>
      <c r="T11" s="8">
        <v>4535</v>
      </c>
      <c r="U11" s="8">
        <v>4435</v>
      </c>
      <c r="V11" s="8">
        <v>18405</v>
      </c>
      <c r="W11" s="8">
        <v>81753</v>
      </c>
      <c r="X11" s="8">
        <v>111370</v>
      </c>
      <c r="Y11" s="8">
        <v>-29617</v>
      </c>
      <c r="Z11" s="2">
        <v>-26.59</v>
      </c>
      <c r="AA11" s="6">
        <v>111370</v>
      </c>
    </row>
    <row r="12" spans="1:27" ht="12.75">
      <c r="A12" s="25" t="s">
        <v>37</v>
      </c>
      <c r="B12" s="29"/>
      <c r="C12" s="6">
        <v>39258357</v>
      </c>
      <c r="D12" s="6"/>
      <c r="E12" s="7">
        <v>32145252</v>
      </c>
      <c r="F12" s="8">
        <v>38821294</v>
      </c>
      <c r="G12" s="8">
        <v>3847502</v>
      </c>
      <c r="H12" s="8">
        <v>4503793</v>
      </c>
      <c r="I12" s="8">
        <v>4025239</v>
      </c>
      <c r="J12" s="8">
        <v>12376534</v>
      </c>
      <c r="K12" s="8">
        <v>3336351</v>
      </c>
      <c r="L12" s="8">
        <v>3156883</v>
      </c>
      <c r="M12" s="8">
        <v>3421422</v>
      </c>
      <c r="N12" s="8">
        <v>9914656</v>
      </c>
      <c r="O12" s="8">
        <v>3271232</v>
      </c>
      <c r="P12" s="8">
        <v>3261863</v>
      </c>
      <c r="Q12" s="8">
        <v>3144084</v>
      </c>
      <c r="R12" s="8">
        <v>9677179</v>
      </c>
      <c r="S12" s="8">
        <v>2788148</v>
      </c>
      <c r="T12" s="8">
        <v>2780999</v>
      </c>
      <c r="U12" s="8">
        <v>2534000</v>
      </c>
      <c r="V12" s="8">
        <v>8103147</v>
      </c>
      <c r="W12" s="8">
        <v>40071516</v>
      </c>
      <c r="X12" s="8">
        <v>38821294</v>
      </c>
      <c r="Y12" s="8">
        <v>1250222</v>
      </c>
      <c r="Z12" s="2">
        <v>3.22</v>
      </c>
      <c r="AA12" s="6">
        <v>38821294</v>
      </c>
    </row>
    <row r="13" spans="1:27" ht="12.75">
      <c r="A13" s="23" t="s">
        <v>38</v>
      </c>
      <c r="B13" s="29"/>
      <c r="C13" s="6">
        <v>1709972</v>
      </c>
      <c r="D13" s="6"/>
      <c r="E13" s="7">
        <v>265032</v>
      </c>
      <c r="F13" s="8">
        <v>265032</v>
      </c>
      <c r="G13" s="8">
        <v>134645</v>
      </c>
      <c r="H13" s="8">
        <v>177014</v>
      </c>
      <c r="I13" s="8">
        <v>207239</v>
      </c>
      <c r="J13" s="8">
        <v>518898</v>
      </c>
      <c r="K13" s="8">
        <v>213545</v>
      </c>
      <c r="L13" s="8">
        <v>208873</v>
      </c>
      <c r="M13" s="8">
        <v>223107</v>
      </c>
      <c r="N13" s="8">
        <v>645525</v>
      </c>
      <c r="O13" s="8">
        <v>231206</v>
      </c>
      <c r="P13" s="8">
        <v>233608</v>
      </c>
      <c r="Q13" s="8">
        <v>238005</v>
      </c>
      <c r="R13" s="8">
        <v>702819</v>
      </c>
      <c r="S13" s="8">
        <v>1830</v>
      </c>
      <c r="T13" s="8">
        <v>915</v>
      </c>
      <c r="U13" s="8">
        <v>169980</v>
      </c>
      <c r="V13" s="8">
        <v>172725</v>
      </c>
      <c r="W13" s="8">
        <v>2039967</v>
      </c>
      <c r="X13" s="8">
        <v>265032</v>
      </c>
      <c r="Y13" s="8">
        <v>1774935</v>
      </c>
      <c r="Z13" s="2">
        <v>669.71</v>
      </c>
      <c r="AA13" s="6">
        <v>265032</v>
      </c>
    </row>
    <row r="14" spans="1:27" ht="12.75">
      <c r="A14" s="23" t="s">
        <v>39</v>
      </c>
      <c r="B14" s="29"/>
      <c r="C14" s="6">
        <v>3544</v>
      </c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13369</v>
      </c>
      <c r="D15" s="6"/>
      <c r="E15" s="7">
        <v>9029</v>
      </c>
      <c r="F15" s="8">
        <v>9029</v>
      </c>
      <c r="G15" s="8">
        <v>1843</v>
      </c>
      <c r="H15" s="8">
        <v>1660</v>
      </c>
      <c r="I15" s="8">
        <v>1304</v>
      </c>
      <c r="J15" s="8">
        <v>4807</v>
      </c>
      <c r="K15" s="8">
        <v>1542</v>
      </c>
      <c r="L15" s="8">
        <v>593</v>
      </c>
      <c r="M15" s="8">
        <v>1897</v>
      </c>
      <c r="N15" s="8">
        <v>4032</v>
      </c>
      <c r="O15" s="8">
        <v>2490</v>
      </c>
      <c r="P15" s="8">
        <v>2027</v>
      </c>
      <c r="Q15" s="8">
        <v>1423</v>
      </c>
      <c r="R15" s="8">
        <v>5940</v>
      </c>
      <c r="S15" s="8"/>
      <c r="T15" s="8">
        <v>1779</v>
      </c>
      <c r="U15" s="8">
        <v>4625</v>
      </c>
      <c r="V15" s="8">
        <v>6404</v>
      </c>
      <c r="W15" s="8">
        <v>21183</v>
      </c>
      <c r="X15" s="8">
        <v>9029</v>
      </c>
      <c r="Y15" s="8">
        <v>12154</v>
      </c>
      <c r="Z15" s="2">
        <v>134.61</v>
      </c>
      <c r="AA15" s="6">
        <v>9029</v>
      </c>
    </row>
    <row r="16" spans="1:27" ht="12.75">
      <c r="A16" s="23" t="s">
        <v>41</v>
      </c>
      <c r="B16" s="29"/>
      <c r="C16" s="6">
        <v>40000</v>
      </c>
      <c r="D16" s="6"/>
      <c r="E16" s="7">
        <v>70000</v>
      </c>
      <c r="F16" s="8">
        <v>70000</v>
      </c>
      <c r="G16" s="8"/>
      <c r="H16" s="8"/>
      <c r="I16" s="8"/>
      <c r="J16" s="8"/>
      <c r="K16" s="8">
        <v>15000</v>
      </c>
      <c r="L16" s="8"/>
      <c r="M16" s="8"/>
      <c r="N16" s="8">
        <v>15000</v>
      </c>
      <c r="O16" s="8"/>
      <c r="P16" s="8">
        <v>40000</v>
      </c>
      <c r="Q16" s="8"/>
      <c r="R16" s="8">
        <v>40000</v>
      </c>
      <c r="S16" s="8"/>
      <c r="T16" s="8"/>
      <c r="U16" s="8"/>
      <c r="V16" s="8"/>
      <c r="W16" s="8">
        <v>55000</v>
      </c>
      <c r="X16" s="8">
        <v>70000</v>
      </c>
      <c r="Y16" s="8">
        <v>-15000</v>
      </c>
      <c r="Z16" s="2">
        <v>-21.43</v>
      </c>
      <c r="AA16" s="6">
        <v>70000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574400729</v>
      </c>
      <c r="D18" s="6"/>
      <c r="E18" s="7">
        <v>532948245</v>
      </c>
      <c r="F18" s="8">
        <v>582643741</v>
      </c>
      <c r="G18" s="8">
        <v>215112682</v>
      </c>
      <c r="H18" s="8">
        <v>537123</v>
      </c>
      <c r="I18" s="8"/>
      <c r="J18" s="8">
        <v>215649805</v>
      </c>
      <c r="K18" s="8">
        <v>1750524</v>
      </c>
      <c r="L18" s="8">
        <v>831557</v>
      </c>
      <c r="M18" s="8">
        <v>174493727</v>
      </c>
      <c r="N18" s="8">
        <v>177075808</v>
      </c>
      <c r="O18" s="8">
        <v>533397</v>
      </c>
      <c r="P18" s="8">
        <v>1108749</v>
      </c>
      <c r="Q18" s="8">
        <v>131387781</v>
      </c>
      <c r="R18" s="8">
        <v>133029927</v>
      </c>
      <c r="S18" s="8"/>
      <c r="T18" s="8">
        <v>2287993</v>
      </c>
      <c r="U18" s="8">
        <v>2392019</v>
      </c>
      <c r="V18" s="8">
        <v>4680012</v>
      </c>
      <c r="W18" s="8">
        <v>530435552</v>
      </c>
      <c r="X18" s="8">
        <v>582643741</v>
      </c>
      <c r="Y18" s="8">
        <v>-52208189</v>
      </c>
      <c r="Z18" s="2">
        <v>-8.96</v>
      </c>
      <c r="AA18" s="6">
        <v>582643741</v>
      </c>
    </row>
    <row r="19" spans="1:27" ht="12.75">
      <c r="A19" s="23" t="s">
        <v>44</v>
      </c>
      <c r="B19" s="29"/>
      <c r="C19" s="6">
        <v>23054769</v>
      </c>
      <c r="D19" s="6"/>
      <c r="E19" s="7">
        <v>29074436</v>
      </c>
      <c r="F19" s="26">
        <v>2767259</v>
      </c>
      <c r="G19" s="26">
        <v>164616</v>
      </c>
      <c r="H19" s="26">
        <v>725875</v>
      </c>
      <c r="I19" s="26">
        <v>323848</v>
      </c>
      <c r="J19" s="26">
        <v>1214339</v>
      </c>
      <c r="K19" s="26">
        <v>116524</v>
      </c>
      <c r="L19" s="26">
        <v>42304</v>
      </c>
      <c r="M19" s="26">
        <v>36888</v>
      </c>
      <c r="N19" s="26">
        <v>195716</v>
      </c>
      <c r="O19" s="26">
        <v>106999</v>
      </c>
      <c r="P19" s="26">
        <v>47575</v>
      </c>
      <c r="Q19" s="26">
        <v>39649</v>
      </c>
      <c r="R19" s="26">
        <v>194223</v>
      </c>
      <c r="S19" s="26">
        <v>264066</v>
      </c>
      <c r="T19" s="26">
        <v>121523</v>
      </c>
      <c r="U19" s="26">
        <v>-58847</v>
      </c>
      <c r="V19" s="26">
        <v>326742</v>
      </c>
      <c r="W19" s="26">
        <v>1931020</v>
      </c>
      <c r="X19" s="26">
        <v>2767259</v>
      </c>
      <c r="Y19" s="26">
        <v>-836239</v>
      </c>
      <c r="Z19" s="27">
        <v>-30.22</v>
      </c>
      <c r="AA19" s="28">
        <v>2767259</v>
      </c>
    </row>
    <row r="20" spans="1:27" ht="12.75">
      <c r="A20" s="23" t="s">
        <v>45</v>
      </c>
      <c r="B20" s="29"/>
      <c r="C20" s="6">
        <v>47933</v>
      </c>
      <c r="D20" s="6"/>
      <c r="E20" s="7"/>
      <c r="F20" s="8"/>
      <c r="G20" s="8"/>
      <c r="H20" s="8"/>
      <c r="I20" s="30">
        <v>290</v>
      </c>
      <c r="J20" s="8">
        <v>290</v>
      </c>
      <c r="K20" s="8">
        <v>290</v>
      </c>
      <c r="L20" s="8">
        <v>-580</v>
      </c>
      <c r="M20" s="8"/>
      <c r="N20" s="8">
        <v>-290</v>
      </c>
      <c r="O20" s="8"/>
      <c r="P20" s="30"/>
      <c r="Q20" s="8"/>
      <c r="R20" s="8"/>
      <c r="S20" s="8"/>
      <c r="T20" s="8"/>
      <c r="U20" s="8">
        <v>-12644</v>
      </c>
      <c r="V20" s="8">
        <v>-12644</v>
      </c>
      <c r="W20" s="30">
        <v>-12644</v>
      </c>
      <c r="X20" s="8"/>
      <c r="Y20" s="8">
        <v>-12644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725559849</v>
      </c>
      <c r="D21" s="33">
        <f t="shared" si="0"/>
        <v>0</v>
      </c>
      <c r="E21" s="34">
        <f t="shared" si="0"/>
        <v>687095637</v>
      </c>
      <c r="F21" s="35">
        <f t="shared" si="0"/>
        <v>717559998</v>
      </c>
      <c r="G21" s="35">
        <f t="shared" si="0"/>
        <v>226509781</v>
      </c>
      <c r="H21" s="35">
        <f t="shared" si="0"/>
        <v>13215727</v>
      </c>
      <c r="I21" s="35">
        <f t="shared" si="0"/>
        <v>13150013</v>
      </c>
      <c r="J21" s="35">
        <f t="shared" si="0"/>
        <v>252875521</v>
      </c>
      <c r="K21" s="35">
        <f t="shared" si="0"/>
        <v>12371022</v>
      </c>
      <c r="L21" s="35">
        <f t="shared" si="0"/>
        <v>12631968</v>
      </c>
      <c r="M21" s="35">
        <f t="shared" si="0"/>
        <v>185415480</v>
      </c>
      <c r="N21" s="35">
        <f t="shared" si="0"/>
        <v>210418470</v>
      </c>
      <c r="O21" s="35">
        <f t="shared" si="0"/>
        <v>11590396</v>
      </c>
      <c r="P21" s="35">
        <f t="shared" si="0"/>
        <v>13132030</v>
      </c>
      <c r="Q21" s="35">
        <f t="shared" si="0"/>
        <v>141302179</v>
      </c>
      <c r="R21" s="35">
        <f t="shared" si="0"/>
        <v>166024605</v>
      </c>
      <c r="S21" s="35">
        <f t="shared" si="0"/>
        <v>9296357</v>
      </c>
      <c r="T21" s="35">
        <f t="shared" si="0"/>
        <v>11891001</v>
      </c>
      <c r="U21" s="35">
        <f t="shared" si="0"/>
        <v>11231869</v>
      </c>
      <c r="V21" s="35">
        <f t="shared" si="0"/>
        <v>32419227</v>
      </c>
      <c r="W21" s="35">
        <f t="shared" si="0"/>
        <v>661737823</v>
      </c>
      <c r="X21" s="35">
        <f t="shared" si="0"/>
        <v>717559998</v>
      </c>
      <c r="Y21" s="35">
        <f t="shared" si="0"/>
        <v>-55822175</v>
      </c>
      <c r="Z21" s="36">
        <f>+IF(X21&lt;&gt;0,+(Y21/X21)*100,0)</f>
        <v>-7.77944355253761</v>
      </c>
      <c r="AA21" s="33">
        <f>SUM(AA5:AA20)</f>
        <v>717559998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229027614</v>
      </c>
      <c r="D24" s="6"/>
      <c r="E24" s="7">
        <v>239552108</v>
      </c>
      <c r="F24" s="8">
        <v>233329638</v>
      </c>
      <c r="G24" s="8">
        <v>18033423</v>
      </c>
      <c r="H24" s="8">
        <v>18059629</v>
      </c>
      <c r="I24" s="8">
        <v>18229555</v>
      </c>
      <c r="J24" s="8">
        <v>54322607</v>
      </c>
      <c r="K24" s="8">
        <v>18646988</v>
      </c>
      <c r="L24" s="8">
        <v>27741018</v>
      </c>
      <c r="M24" s="8">
        <v>17833307</v>
      </c>
      <c r="N24" s="8">
        <v>64221313</v>
      </c>
      <c r="O24" s="8">
        <v>18599007</v>
      </c>
      <c r="P24" s="8">
        <v>18191903</v>
      </c>
      <c r="Q24" s="8">
        <v>17666597</v>
      </c>
      <c r="R24" s="8">
        <v>54457507</v>
      </c>
      <c r="S24" s="8">
        <v>16988894</v>
      </c>
      <c r="T24" s="8">
        <v>17565052</v>
      </c>
      <c r="U24" s="8">
        <v>27277887</v>
      </c>
      <c r="V24" s="8">
        <v>61831833</v>
      </c>
      <c r="W24" s="8">
        <v>234833260</v>
      </c>
      <c r="X24" s="8">
        <v>233329638</v>
      </c>
      <c r="Y24" s="8">
        <v>1503622</v>
      </c>
      <c r="Z24" s="2">
        <v>0.64</v>
      </c>
      <c r="AA24" s="6">
        <v>233329638</v>
      </c>
    </row>
    <row r="25" spans="1:27" ht="12.75">
      <c r="A25" s="25" t="s">
        <v>49</v>
      </c>
      <c r="B25" s="24"/>
      <c r="C25" s="6">
        <v>11679483</v>
      </c>
      <c r="D25" s="6"/>
      <c r="E25" s="7">
        <v>13696734</v>
      </c>
      <c r="F25" s="8">
        <v>13242367</v>
      </c>
      <c r="G25" s="8">
        <v>882287</v>
      </c>
      <c r="H25" s="8">
        <v>872525</v>
      </c>
      <c r="I25" s="8">
        <v>1050457</v>
      </c>
      <c r="J25" s="8">
        <v>2805269</v>
      </c>
      <c r="K25" s="8">
        <v>1044851</v>
      </c>
      <c r="L25" s="8">
        <v>1085528</v>
      </c>
      <c r="M25" s="8">
        <v>1041343</v>
      </c>
      <c r="N25" s="8">
        <v>3171722</v>
      </c>
      <c r="O25" s="8">
        <v>1040603</v>
      </c>
      <c r="P25" s="8">
        <v>1126408</v>
      </c>
      <c r="Q25" s="8">
        <v>1148652</v>
      </c>
      <c r="R25" s="8">
        <v>3315663</v>
      </c>
      <c r="S25" s="8">
        <v>1069719</v>
      </c>
      <c r="T25" s="8">
        <v>1439997</v>
      </c>
      <c r="U25" s="8">
        <v>1160461</v>
      </c>
      <c r="V25" s="8">
        <v>3670177</v>
      </c>
      <c r="W25" s="8">
        <v>12962831</v>
      </c>
      <c r="X25" s="8">
        <v>13242367</v>
      </c>
      <c r="Y25" s="8">
        <v>-279536</v>
      </c>
      <c r="Z25" s="2">
        <v>-2.11</v>
      </c>
      <c r="AA25" s="6">
        <v>13242367</v>
      </c>
    </row>
    <row r="26" spans="1:27" ht="12.75">
      <c r="A26" s="25" t="s">
        <v>50</v>
      </c>
      <c r="B26" s="24"/>
      <c r="C26" s="6">
        <v>8753607</v>
      </c>
      <c r="D26" s="6"/>
      <c r="E26" s="7">
        <v>7611741</v>
      </c>
      <c r="F26" s="8">
        <v>7611741</v>
      </c>
      <c r="G26" s="8">
        <v>65165</v>
      </c>
      <c r="H26" s="8"/>
      <c r="I26" s="8"/>
      <c r="J26" s="8">
        <v>65165</v>
      </c>
      <c r="K26" s="8"/>
      <c r="L26" s="8"/>
      <c r="M26" s="8"/>
      <c r="N26" s="8"/>
      <c r="O26" s="8"/>
      <c r="P26" s="8">
        <v>182796</v>
      </c>
      <c r="Q26" s="8"/>
      <c r="R26" s="8">
        <v>182796</v>
      </c>
      <c r="S26" s="8"/>
      <c r="T26" s="8"/>
      <c r="U26" s="8">
        <v>6011631</v>
      </c>
      <c r="V26" s="8">
        <v>6011631</v>
      </c>
      <c r="W26" s="8">
        <v>6259592</v>
      </c>
      <c r="X26" s="8">
        <v>7611741</v>
      </c>
      <c r="Y26" s="8">
        <v>-1352149</v>
      </c>
      <c r="Z26" s="2">
        <v>-17.76</v>
      </c>
      <c r="AA26" s="6">
        <v>7611741</v>
      </c>
    </row>
    <row r="27" spans="1:27" ht="12.75">
      <c r="A27" s="25" t="s">
        <v>51</v>
      </c>
      <c r="B27" s="24"/>
      <c r="C27" s="6">
        <v>74750878</v>
      </c>
      <c r="D27" s="6"/>
      <c r="E27" s="7">
        <v>102408715</v>
      </c>
      <c r="F27" s="8">
        <v>101758715</v>
      </c>
      <c r="G27" s="8">
        <v>8479890</v>
      </c>
      <c r="H27" s="8">
        <v>8470054</v>
      </c>
      <c r="I27" s="8">
        <v>8397954</v>
      </c>
      <c r="J27" s="8">
        <v>25347898</v>
      </c>
      <c r="K27" s="8">
        <v>-1103395</v>
      </c>
      <c r="L27" s="8">
        <v>5935687</v>
      </c>
      <c r="M27" s="8">
        <v>6131409</v>
      </c>
      <c r="N27" s="8">
        <v>10963701</v>
      </c>
      <c r="O27" s="8">
        <v>6223182</v>
      </c>
      <c r="P27" s="8">
        <v>5761433</v>
      </c>
      <c r="Q27" s="8">
        <v>6120180</v>
      </c>
      <c r="R27" s="8">
        <v>18104795</v>
      </c>
      <c r="S27" s="8">
        <v>5911495</v>
      </c>
      <c r="T27" s="8">
        <v>6086637</v>
      </c>
      <c r="U27" s="8">
        <v>5877787</v>
      </c>
      <c r="V27" s="8">
        <v>17875919</v>
      </c>
      <c r="W27" s="8">
        <v>72292313</v>
      </c>
      <c r="X27" s="8">
        <v>101758715</v>
      </c>
      <c r="Y27" s="8">
        <v>-29466402</v>
      </c>
      <c r="Z27" s="2">
        <v>-28.96</v>
      </c>
      <c r="AA27" s="6">
        <v>101758715</v>
      </c>
    </row>
    <row r="28" spans="1:27" ht="12.75">
      <c r="A28" s="25" t="s">
        <v>52</v>
      </c>
      <c r="B28" s="24"/>
      <c r="C28" s="6">
        <v>5322141</v>
      </c>
      <c r="D28" s="6"/>
      <c r="E28" s="7">
        <v>4580963</v>
      </c>
      <c r="F28" s="8">
        <v>4581489</v>
      </c>
      <c r="G28" s="8"/>
      <c r="H28" s="8">
        <v>427</v>
      </c>
      <c r="I28" s="8">
        <v>55</v>
      </c>
      <c r="J28" s="8">
        <v>482</v>
      </c>
      <c r="K28" s="8">
        <v>45</v>
      </c>
      <c r="L28" s="8"/>
      <c r="M28" s="8">
        <v>2394516</v>
      </c>
      <c r="N28" s="8">
        <v>2394561</v>
      </c>
      <c r="O28" s="8"/>
      <c r="P28" s="8"/>
      <c r="Q28" s="8"/>
      <c r="R28" s="8"/>
      <c r="S28" s="8"/>
      <c r="T28" s="8"/>
      <c r="U28" s="8">
        <v>2186445</v>
      </c>
      <c r="V28" s="8">
        <v>2186445</v>
      </c>
      <c r="W28" s="8">
        <v>4581488</v>
      </c>
      <c r="X28" s="8">
        <v>4581489</v>
      </c>
      <c r="Y28" s="8">
        <v>-1</v>
      </c>
      <c r="Z28" s="2"/>
      <c r="AA28" s="6">
        <v>4581489</v>
      </c>
    </row>
    <row r="29" spans="1:27" ht="12.75">
      <c r="A29" s="25" t="s">
        <v>53</v>
      </c>
      <c r="B29" s="24"/>
      <c r="C29" s="6">
        <v>39200887</v>
      </c>
      <c r="D29" s="6"/>
      <c r="E29" s="7">
        <v>34380972</v>
      </c>
      <c r="F29" s="8">
        <v>65751957</v>
      </c>
      <c r="G29" s="8">
        <v>150000</v>
      </c>
      <c r="H29" s="8">
        <v>4511931</v>
      </c>
      <c r="I29" s="8">
        <v>3582327</v>
      </c>
      <c r="J29" s="8">
        <v>8244258</v>
      </c>
      <c r="K29" s="8">
        <v>3674881</v>
      </c>
      <c r="L29" s="8">
        <v>3900983</v>
      </c>
      <c r="M29" s="8">
        <v>5420475</v>
      </c>
      <c r="N29" s="8">
        <v>12996339</v>
      </c>
      <c r="O29" s="8">
        <v>5758481</v>
      </c>
      <c r="P29" s="8">
        <v>13263129</v>
      </c>
      <c r="Q29" s="8">
        <v>10145137</v>
      </c>
      <c r="R29" s="8">
        <v>29166747</v>
      </c>
      <c r="S29" s="8">
        <v>8714812</v>
      </c>
      <c r="T29" s="8"/>
      <c r="U29" s="8">
        <v>15585192</v>
      </c>
      <c r="V29" s="8">
        <v>24300004</v>
      </c>
      <c r="W29" s="8">
        <v>74707348</v>
      </c>
      <c r="X29" s="8">
        <v>65751957</v>
      </c>
      <c r="Y29" s="8">
        <v>8955391</v>
      </c>
      <c r="Z29" s="2">
        <v>13.62</v>
      </c>
      <c r="AA29" s="6">
        <v>65751957</v>
      </c>
    </row>
    <row r="30" spans="1:27" ht="12.75">
      <c r="A30" s="25" t="s">
        <v>54</v>
      </c>
      <c r="B30" s="24"/>
      <c r="C30" s="6">
        <v>27905100</v>
      </c>
      <c r="D30" s="6"/>
      <c r="E30" s="7">
        <v>35306705</v>
      </c>
      <c r="F30" s="8">
        <v>18039350</v>
      </c>
      <c r="G30" s="8">
        <v>626067</v>
      </c>
      <c r="H30" s="8">
        <v>730553</v>
      </c>
      <c r="I30" s="8">
        <v>1729693</v>
      </c>
      <c r="J30" s="8">
        <v>3086313</v>
      </c>
      <c r="K30" s="8">
        <v>1875630</v>
      </c>
      <c r="L30" s="8">
        <v>1239930</v>
      </c>
      <c r="M30" s="8">
        <v>1703622</v>
      </c>
      <c r="N30" s="8">
        <v>4819182</v>
      </c>
      <c r="O30" s="8">
        <v>983047</v>
      </c>
      <c r="P30" s="8">
        <v>2643922</v>
      </c>
      <c r="Q30" s="8">
        <v>1778182</v>
      </c>
      <c r="R30" s="8">
        <v>5405151</v>
      </c>
      <c r="S30" s="8">
        <v>1172313</v>
      </c>
      <c r="T30" s="8">
        <v>419635</v>
      </c>
      <c r="U30" s="8">
        <v>1250302</v>
      </c>
      <c r="V30" s="8">
        <v>2842250</v>
      </c>
      <c r="W30" s="8">
        <v>16152896</v>
      </c>
      <c r="X30" s="8">
        <v>18039350</v>
      </c>
      <c r="Y30" s="8">
        <v>-1886454</v>
      </c>
      <c r="Z30" s="2">
        <v>-10.46</v>
      </c>
      <c r="AA30" s="6">
        <v>18039350</v>
      </c>
    </row>
    <row r="31" spans="1:27" ht="12.75">
      <c r="A31" s="25" t="s">
        <v>55</v>
      </c>
      <c r="B31" s="24"/>
      <c r="C31" s="6">
        <v>367237915</v>
      </c>
      <c r="D31" s="6"/>
      <c r="E31" s="7">
        <v>253765485</v>
      </c>
      <c r="F31" s="8">
        <v>334645874</v>
      </c>
      <c r="G31" s="8">
        <v>26857708</v>
      </c>
      <c r="H31" s="8">
        <v>40839465</v>
      </c>
      <c r="I31" s="8">
        <v>38741363</v>
      </c>
      <c r="J31" s="8">
        <v>106438536</v>
      </c>
      <c r="K31" s="8">
        <v>-2578209</v>
      </c>
      <c r="L31" s="8">
        <v>34634182</v>
      </c>
      <c r="M31" s="8">
        <v>27371922</v>
      </c>
      <c r="N31" s="8">
        <v>59427895</v>
      </c>
      <c r="O31" s="8">
        <v>31553390</v>
      </c>
      <c r="P31" s="8">
        <v>19845144</v>
      </c>
      <c r="Q31" s="8">
        <v>25246524</v>
      </c>
      <c r="R31" s="8">
        <v>76645058</v>
      </c>
      <c r="S31" s="8">
        <v>28353929</v>
      </c>
      <c r="T31" s="8">
        <v>32593382</v>
      </c>
      <c r="U31" s="8">
        <v>48396190</v>
      </c>
      <c r="V31" s="8">
        <v>109343501</v>
      </c>
      <c r="W31" s="8">
        <v>351854990</v>
      </c>
      <c r="X31" s="8">
        <v>334645874</v>
      </c>
      <c r="Y31" s="8">
        <v>17209116</v>
      </c>
      <c r="Z31" s="2">
        <v>5.14</v>
      </c>
      <c r="AA31" s="6">
        <v>334645874</v>
      </c>
    </row>
    <row r="32" spans="1:27" ht="12.75">
      <c r="A32" s="25" t="s">
        <v>43</v>
      </c>
      <c r="B32" s="24"/>
      <c r="C32" s="6">
        <v>19355000</v>
      </c>
      <c r="D32" s="6"/>
      <c r="E32" s="7">
        <v>5942500</v>
      </c>
      <c r="F32" s="8">
        <v>2081223</v>
      </c>
      <c r="G32" s="8"/>
      <c r="H32" s="8">
        <v>400000</v>
      </c>
      <c r="I32" s="8">
        <v>100000</v>
      </c>
      <c r="J32" s="8">
        <v>500000</v>
      </c>
      <c r="K32" s="8"/>
      <c r="L32" s="8"/>
      <c r="M32" s="8">
        <v>500000</v>
      </c>
      <c r="N32" s="8">
        <v>500000</v>
      </c>
      <c r="O32" s="8"/>
      <c r="P32" s="8"/>
      <c r="Q32" s="8"/>
      <c r="R32" s="8"/>
      <c r="S32" s="8"/>
      <c r="T32" s="8"/>
      <c r="U32" s="8">
        <v>1000000</v>
      </c>
      <c r="V32" s="8">
        <v>1000000</v>
      </c>
      <c r="W32" s="8">
        <v>2000000</v>
      </c>
      <c r="X32" s="8">
        <v>2081223</v>
      </c>
      <c r="Y32" s="8">
        <v>-81223</v>
      </c>
      <c r="Z32" s="2">
        <v>-3.9</v>
      </c>
      <c r="AA32" s="6">
        <v>2081223</v>
      </c>
    </row>
    <row r="33" spans="1:27" ht="12.75">
      <c r="A33" s="25" t="s">
        <v>56</v>
      </c>
      <c r="B33" s="24"/>
      <c r="C33" s="6">
        <v>107247737</v>
      </c>
      <c r="D33" s="6"/>
      <c r="E33" s="7">
        <v>128969119</v>
      </c>
      <c r="F33" s="8">
        <v>103382704</v>
      </c>
      <c r="G33" s="8">
        <v>9921300</v>
      </c>
      <c r="H33" s="8">
        <v>10947871</v>
      </c>
      <c r="I33" s="8">
        <v>7733248</v>
      </c>
      <c r="J33" s="8">
        <v>28602419</v>
      </c>
      <c r="K33" s="8">
        <v>9250468</v>
      </c>
      <c r="L33" s="8">
        <v>8357840</v>
      </c>
      <c r="M33" s="8">
        <v>13577338</v>
      </c>
      <c r="N33" s="8">
        <v>31185646</v>
      </c>
      <c r="O33" s="8">
        <v>7133713</v>
      </c>
      <c r="P33" s="8">
        <v>-3404236</v>
      </c>
      <c r="Q33" s="8">
        <v>6320172</v>
      </c>
      <c r="R33" s="8">
        <v>10049649</v>
      </c>
      <c r="S33" s="8">
        <v>4062721</v>
      </c>
      <c r="T33" s="8">
        <v>13847797</v>
      </c>
      <c r="U33" s="8">
        <v>9018177</v>
      </c>
      <c r="V33" s="8">
        <v>26928695</v>
      </c>
      <c r="W33" s="8">
        <v>96766409</v>
      </c>
      <c r="X33" s="8">
        <v>103382704</v>
      </c>
      <c r="Y33" s="8">
        <v>-6616295</v>
      </c>
      <c r="Z33" s="2">
        <v>-6.4</v>
      </c>
      <c r="AA33" s="6">
        <v>103382704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890480362</v>
      </c>
      <c r="D35" s="33">
        <f>SUM(D24:D34)</f>
        <v>0</v>
      </c>
      <c r="E35" s="34">
        <f t="shared" si="1"/>
        <v>826215042</v>
      </c>
      <c r="F35" s="35">
        <f t="shared" si="1"/>
        <v>884425058</v>
      </c>
      <c r="G35" s="35">
        <f t="shared" si="1"/>
        <v>65015840</v>
      </c>
      <c r="H35" s="35">
        <f t="shared" si="1"/>
        <v>84832455</v>
      </c>
      <c r="I35" s="35">
        <f t="shared" si="1"/>
        <v>79564652</v>
      </c>
      <c r="J35" s="35">
        <f t="shared" si="1"/>
        <v>229412947</v>
      </c>
      <c r="K35" s="35">
        <f t="shared" si="1"/>
        <v>30811259</v>
      </c>
      <c r="L35" s="35">
        <f t="shared" si="1"/>
        <v>82895168</v>
      </c>
      <c r="M35" s="35">
        <f t="shared" si="1"/>
        <v>75973932</v>
      </c>
      <c r="N35" s="35">
        <f t="shared" si="1"/>
        <v>189680359</v>
      </c>
      <c r="O35" s="35">
        <f t="shared" si="1"/>
        <v>71291423</v>
      </c>
      <c r="P35" s="35">
        <f t="shared" si="1"/>
        <v>57610499</v>
      </c>
      <c r="Q35" s="35">
        <f t="shared" si="1"/>
        <v>68425444</v>
      </c>
      <c r="R35" s="35">
        <f t="shared" si="1"/>
        <v>197327366</v>
      </c>
      <c r="S35" s="35">
        <f t="shared" si="1"/>
        <v>66273883</v>
      </c>
      <c r="T35" s="35">
        <f t="shared" si="1"/>
        <v>71952500</v>
      </c>
      <c r="U35" s="35">
        <f t="shared" si="1"/>
        <v>117764072</v>
      </c>
      <c r="V35" s="35">
        <f t="shared" si="1"/>
        <v>255990455</v>
      </c>
      <c r="W35" s="35">
        <f t="shared" si="1"/>
        <v>872411127</v>
      </c>
      <c r="X35" s="35">
        <f t="shared" si="1"/>
        <v>884425058</v>
      </c>
      <c r="Y35" s="35">
        <f t="shared" si="1"/>
        <v>-12013931</v>
      </c>
      <c r="Z35" s="36">
        <f>+IF(X35&lt;&gt;0,+(Y35/X35)*100,0)</f>
        <v>-1.3583888076585908</v>
      </c>
      <c r="AA35" s="33">
        <f>SUM(AA24:AA34)</f>
        <v>884425058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-164920513</v>
      </c>
      <c r="D37" s="46">
        <f>+D21-D35</f>
        <v>0</v>
      </c>
      <c r="E37" s="47">
        <f t="shared" si="2"/>
        <v>-139119405</v>
      </c>
      <c r="F37" s="48">
        <f t="shared" si="2"/>
        <v>-166865060</v>
      </c>
      <c r="G37" s="48">
        <f t="shared" si="2"/>
        <v>161493941</v>
      </c>
      <c r="H37" s="48">
        <f t="shared" si="2"/>
        <v>-71616728</v>
      </c>
      <c r="I37" s="48">
        <f t="shared" si="2"/>
        <v>-66414639</v>
      </c>
      <c r="J37" s="48">
        <f t="shared" si="2"/>
        <v>23462574</v>
      </c>
      <c r="K37" s="48">
        <f t="shared" si="2"/>
        <v>-18440237</v>
      </c>
      <c r="L37" s="48">
        <f t="shared" si="2"/>
        <v>-70263200</v>
      </c>
      <c r="M37" s="48">
        <f t="shared" si="2"/>
        <v>109441548</v>
      </c>
      <c r="N37" s="48">
        <f t="shared" si="2"/>
        <v>20738111</v>
      </c>
      <c r="O37" s="48">
        <f t="shared" si="2"/>
        <v>-59701027</v>
      </c>
      <c r="P37" s="48">
        <f t="shared" si="2"/>
        <v>-44478469</v>
      </c>
      <c r="Q37" s="48">
        <f t="shared" si="2"/>
        <v>72876735</v>
      </c>
      <c r="R37" s="48">
        <f t="shared" si="2"/>
        <v>-31302761</v>
      </c>
      <c r="S37" s="48">
        <f t="shared" si="2"/>
        <v>-56977526</v>
      </c>
      <c r="T37" s="48">
        <f t="shared" si="2"/>
        <v>-60061499</v>
      </c>
      <c r="U37" s="48">
        <f t="shared" si="2"/>
        <v>-106532203</v>
      </c>
      <c r="V37" s="48">
        <f t="shared" si="2"/>
        <v>-223571228</v>
      </c>
      <c r="W37" s="48">
        <f t="shared" si="2"/>
        <v>-210673304</v>
      </c>
      <c r="X37" s="48">
        <f>IF(F21=F35,0,X21-X35)</f>
        <v>-166865060</v>
      </c>
      <c r="Y37" s="48">
        <f t="shared" si="2"/>
        <v>-43808244</v>
      </c>
      <c r="Z37" s="49">
        <f>+IF(X37&lt;&gt;0,+(Y37/X37)*100,0)</f>
        <v>26.253695051558427</v>
      </c>
      <c r="AA37" s="46">
        <f>+AA21-AA35</f>
        <v>-166865060</v>
      </c>
    </row>
    <row r="38" spans="1:27" ht="22.5" customHeight="1">
      <c r="A38" s="50" t="s">
        <v>60</v>
      </c>
      <c r="B38" s="29"/>
      <c r="C38" s="6">
        <v>214677360</v>
      </c>
      <c r="D38" s="6"/>
      <c r="E38" s="7">
        <v>355784755</v>
      </c>
      <c r="F38" s="8">
        <v>401832866</v>
      </c>
      <c r="G38" s="8">
        <v>3907105</v>
      </c>
      <c r="H38" s="8">
        <v>14583574</v>
      </c>
      <c r="I38" s="8">
        <v>17906679</v>
      </c>
      <c r="J38" s="8">
        <v>36397358</v>
      </c>
      <c r="K38" s="8">
        <v>17001940</v>
      </c>
      <c r="L38" s="8">
        <v>14125295</v>
      </c>
      <c r="M38" s="8">
        <v>26328931</v>
      </c>
      <c r="N38" s="8">
        <v>57456166</v>
      </c>
      <c r="O38" s="8">
        <v>1198657</v>
      </c>
      <c r="P38" s="8">
        <v>23384828</v>
      </c>
      <c r="Q38" s="8">
        <v>22480601</v>
      </c>
      <c r="R38" s="8">
        <v>47064086</v>
      </c>
      <c r="S38" s="8">
        <v>21309490</v>
      </c>
      <c r="T38" s="8">
        <v>6503399</v>
      </c>
      <c r="U38" s="8">
        <v>135208726</v>
      </c>
      <c r="V38" s="8">
        <v>163021615</v>
      </c>
      <c r="W38" s="8">
        <v>303939225</v>
      </c>
      <c r="X38" s="8">
        <v>401832866</v>
      </c>
      <c r="Y38" s="8">
        <v>-97893641</v>
      </c>
      <c r="Z38" s="2">
        <v>-24.36</v>
      </c>
      <c r="AA38" s="6">
        <v>401832866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49756847</v>
      </c>
      <c r="D41" s="56">
        <f>SUM(D37:D40)</f>
        <v>0</v>
      </c>
      <c r="E41" s="57">
        <f t="shared" si="3"/>
        <v>216665350</v>
      </c>
      <c r="F41" s="58">
        <f t="shared" si="3"/>
        <v>234967806</v>
      </c>
      <c r="G41" s="58">
        <f t="shared" si="3"/>
        <v>165401046</v>
      </c>
      <c r="H41" s="58">
        <f t="shared" si="3"/>
        <v>-57033154</v>
      </c>
      <c r="I41" s="58">
        <f t="shared" si="3"/>
        <v>-48507960</v>
      </c>
      <c r="J41" s="58">
        <f t="shared" si="3"/>
        <v>59859932</v>
      </c>
      <c r="K41" s="58">
        <f t="shared" si="3"/>
        <v>-1438297</v>
      </c>
      <c r="L41" s="58">
        <f t="shared" si="3"/>
        <v>-56137905</v>
      </c>
      <c r="M41" s="58">
        <f t="shared" si="3"/>
        <v>135770479</v>
      </c>
      <c r="N41" s="58">
        <f t="shared" si="3"/>
        <v>78194277</v>
      </c>
      <c r="O41" s="58">
        <f t="shared" si="3"/>
        <v>-58502370</v>
      </c>
      <c r="P41" s="58">
        <f t="shared" si="3"/>
        <v>-21093641</v>
      </c>
      <c r="Q41" s="58">
        <f t="shared" si="3"/>
        <v>95357336</v>
      </c>
      <c r="R41" s="58">
        <f t="shared" si="3"/>
        <v>15761325</v>
      </c>
      <c r="S41" s="58">
        <f t="shared" si="3"/>
        <v>-35668036</v>
      </c>
      <c r="T41" s="58">
        <f t="shared" si="3"/>
        <v>-53558100</v>
      </c>
      <c r="U41" s="58">
        <f t="shared" si="3"/>
        <v>28676523</v>
      </c>
      <c r="V41" s="58">
        <f t="shared" si="3"/>
        <v>-60549613</v>
      </c>
      <c r="W41" s="58">
        <f t="shared" si="3"/>
        <v>93265921</v>
      </c>
      <c r="X41" s="58">
        <f t="shared" si="3"/>
        <v>234967806</v>
      </c>
      <c r="Y41" s="58">
        <f t="shared" si="3"/>
        <v>-141701885</v>
      </c>
      <c r="Z41" s="59">
        <f>+IF(X41&lt;&gt;0,+(Y41/X41)*100,0)</f>
        <v>-60.30693626172771</v>
      </c>
      <c r="AA41" s="56">
        <f>SUM(AA37:AA40)</f>
        <v>234967806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49756847</v>
      </c>
      <c r="D43" s="64">
        <f>+D41-D42</f>
        <v>0</v>
      </c>
      <c r="E43" s="65">
        <f t="shared" si="4"/>
        <v>216665350</v>
      </c>
      <c r="F43" s="66">
        <f t="shared" si="4"/>
        <v>234967806</v>
      </c>
      <c r="G43" s="66">
        <f t="shared" si="4"/>
        <v>165401046</v>
      </c>
      <c r="H43" s="66">
        <f t="shared" si="4"/>
        <v>-57033154</v>
      </c>
      <c r="I43" s="66">
        <f t="shared" si="4"/>
        <v>-48507960</v>
      </c>
      <c r="J43" s="66">
        <f t="shared" si="4"/>
        <v>59859932</v>
      </c>
      <c r="K43" s="66">
        <f t="shared" si="4"/>
        <v>-1438297</v>
      </c>
      <c r="L43" s="66">
        <f t="shared" si="4"/>
        <v>-56137905</v>
      </c>
      <c r="M43" s="66">
        <f t="shared" si="4"/>
        <v>135770479</v>
      </c>
      <c r="N43" s="66">
        <f t="shared" si="4"/>
        <v>78194277</v>
      </c>
      <c r="O43" s="66">
        <f t="shared" si="4"/>
        <v>-58502370</v>
      </c>
      <c r="P43" s="66">
        <f t="shared" si="4"/>
        <v>-21093641</v>
      </c>
      <c r="Q43" s="66">
        <f t="shared" si="4"/>
        <v>95357336</v>
      </c>
      <c r="R43" s="66">
        <f t="shared" si="4"/>
        <v>15761325</v>
      </c>
      <c r="S43" s="66">
        <f t="shared" si="4"/>
        <v>-35668036</v>
      </c>
      <c r="T43" s="66">
        <f t="shared" si="4"/>
        <v>-53558100</v>
      </c>
      <c r="U43" s="66">
        <f t="shared" si="4"/>
        <v>28676523</v>
      </c>
      <c r="V43" s="66">
        <f t="shared" si="4"/>
        <v>-60549613</v>
      </c>
      <c r="W43" s="66">
        <f t="shared" si="4"/>
        <v>93265921</v>
      </c>
      <c r="X43" s="66">
        <f t="shared" si="4"/>
        <v>234967806</v>
      </c>
      <c r="Y43" s="66">
        <f t="shared" si="4"/>
        <v>-141701885</v>
      </c>
      <c r="Z43" s="67">
        <f>+IF(X43&lt;&gt;0,+(Y43/X43)*100,0)</f>
        <v>-60.30693626172771</v>
      </c>
      <c r="AA43" s="64">
        <f>+AA41-AA42</f>
        <v>234967806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49756847</v>
      </c>
      <c r="D45" s="56">
        <f>SUM(D43:D44)</f>
        <v>0</v>
      </c>
      <c r="E45" s="57">
        <f t="shared" si="5"/>
        <v>216665350</v>
      </c>
      <c r="F45" s="58">
        <f t="shared" si="5"/>
        <v>234967806</v>
      </c>
      <c r="G45" s="58">
        <f t="shared" si="5"/>
        <v>165401046</v>
      </c>
      <c r="H45" s="58">
        <f t="shared" si="5"/>
        <v>-57033154</v>
      </c>
      <c r="I45" s="58">
        <f t="shared" si="5"/>
        <v>-48507960</v>
      </c>
      <c r="J45" s="58">
        <f t="shared" si="5"/>
        <v>59859932</v>
      </c>
      <c r="K45" s="58">
        <f t="shared" si="5"/>
        <v>-1438297</v>
      </c>
      <c r="L45" s="58">
        <f t="shared" si="5"/>
        <v>-56137905</v>
      </c>
      <c r="M45" s="58">
        <f t="shared" si="5"/>
        <v>135770479</v>
      </c>
      <c r="N45" s="58">
        <f t="shared" si="5"/>
        <v>78194277</v>
      </c>
      <c r="O45" s="58">
        <f t="shared" si="5"/>
        <v>-58502370</v>
      </c>
      <c r="P45" s="58">
        <f t="shared" si="5"/>
        <v>-21093641</v>
      </c>
      <c r="Q45" s="58">
        <f t="shared" si="5"/>
        <v>95357336</v>
      </c>
      <c r="R45" s="58">
        <f t="shared" si="5"/>
        <v>15761325</v>
      </c>
      <c r="S45" s="58">
        <f t="shared" si="5"/>
        <v>-35668036</v>
      </c>
      <c r="T45" s="58">
        <f t="shared" si="5"/>
        <v>-53558100</v>
      </c>
      <c r="U45" s="58">
        <f t="shared" si="5"/>
        <v>28676523</v>
      </c>
      <c r="V45" s="58">
        <f t="shared" si="5"/>
        <v>-60549613</v>
      </c>
      <c r="W45" s="58">
        <f t="shared" si="5"/>
        <v>93265921</v>
      </c>
      <c r="X45" s="58">
        <f t="shared" si="5"/>
        <v>234967806</v>
      </c>
      <c r="Y45" s="58">
        <f t="shared" si="5"/>
        <v>-141701885</v>
      </c>
      <c r="Z45" s="59">
        <f>+IF(X45&lt;&gt;0,+(Y45/X45)*100,0)</f>
        <v>-60.30693626172771</v>
      </c>
      <c r="AA45" s="56">
        <f>SUM(AA43:AA44)</f>
        <v>234967806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49756847</v>
      </c>
      <c r="D47" s="71">
        <f>SUM(D45:D46)</f>
        <v>0</v>
      </c>
      <c r="E47" s="72">
        <f t="shared" si="6"/>
        <v>216665350</v>
      </c>
      <c r="F47" s="73">
        <f t="shared" si="6"/>
        <v>234967806</v>
      </c>
      <c r="G47" s="73">
        <f t="shared" si="6"/>
        <v>165401046</v>
      </c>
      <c r="H47" s="74">
        <f t="shared" si="6"/>
        <v>-57033154</v>
      </c>
      <c r="I47" s="74">
        <f t="shared" si="6"/>
        <v>-48507960</v>
      </c>
      <c r="J47" s="74">
        <f t="shared" si="6"/>
        <v>59859932</v>
      </c>
      <c r="K47" s="74">
        <f t="shared" si="6"/>
        <v>-1438297</v>
      </c>
      <c r="L47" s="74">
        <f t="shared" si="6"/>
        <v>-56137905</v>
      </c>
      <c r="M47" s="73">
        <f t="shared" si="6"/>
        <v>135770479</v>
      </c>
      <c r="N47" s="73">
        <f t="shared" si="6"/>
        <v>78194277</v>
      </c>
      <c r="O47" s="74">
        <f t="shared" si="6"/>
        <v>-58502370</v>
      </c>
      <c r="P47" s="74">
        <f t="shared" si="6"/>
        <v>-21093641</v>
      </c>
      <c r="Q47" s="74">
        <f t="shared" si="6"/>
        <v>95357336</v>
      </c>
      <c r="R47" s="74">
        <f t="shared" si="6"/>
        <v>15761325</v>
      </c>
      <c r="S47" s="74">
        <f t="shared" si="6"/>
        <v>-35668036</v>
      </c>
      <c r="T47" s="73">
        <f t="shared" si="6"/>
        <v>-53558100</v>
      </c>
      <c r="U47" s="73">
        <f t="shared" si="6"/>
        <v>28676523</v>
      </c>
      <c r="V47" s="74">
        <f t="shared" si="6"/>
        <v>-60549613</v>
      </c>
      <c r="W47" s="74">
        <f t="shared" si="6"/>
        <v>93265921</v>
      </c>
      <c r="X47" s="74">
        <f t="shared" si="6"/>
        <v>234967806</v>
      </c>
      <c r="Y47" s="74">
        <f t="shared" si="6"/>
        <v>-141701885</v>
      </c>
      <c r="Z47" s="75">
        <f>+IF(X47&lt;&gt;0,+(Y47/X47)*100,0)</f>
        <v>-60.30693626172771</v>
      </c>
      <c r="AA47" s="76">
        <f>SUM(AA45:AA46)</f>
        <v>234967806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853848</v>
      </c>
      <c r="D5" s="6"/>
      <c r="E5" s="7">
        <v>49508741</v>
      </c>
      <c r="F5" s="8">
        <v>49508741</v>
      </c>
      <c r="G5" s="8">
        <v>1325</v>
      </c>
      <c r="H5" s="8">
        <v>4828508</v>
      </c>
      <c r="I5" s="8">
        <v>4743592</v>
      </c>
      <c r="J5" s="8">
        <v>9573425</v>
      </c>
      <c r="K5" s="8">
        <v>3920794</v>
      </c>
      <c r="L5" s="8">
        <v>3756023</v>
      </c>
      <c r="M5" s="8">
        <v>3685438</v>
      </c>
      <c r="N5" s="8">
        <v>11362255</v>
      </c>
      <c r="O5" s="8">
        <v>3635926</v>
      </c>
      <c r="P5" s="8">
        <v>3730799</v>
      </c>
      <c r="Q5" s="8">
        <v>3839778</v>
      </c>
      <c r="R5" s="8">
        <v>11206503</v>
      </c>
      <c r="S5" s="8">
        <v>3876343</v>
      </c>
      <c r="T5" s="8">
        <v>14078321</v>
      </c>
      <c r="U5" s="8">
        <v>-2023816</v>
      </c>
      <c r="V5" s="8">
        <v>15930848</v>
      </c>
      <c r="W5" s="8">
        <v>48073031</v>
      </c>
      <c r="X5" s="8">
        <v>49508741</v>
      </c>
      <c r="Y5" s="8">
        <v>-1435710</v>
      </c>
      <c r="Z5" s="2">
        <v>-2.9</v>
      </c>
      <c r="AA5" s="6">
        <v>49508741</v>
      </c>
    </row>
    <row r="6" spans="1:27" ht="12.75">
      <c r="A6" s="23" t="s">
        <v>32</v>
      </c>
      <c r="B6" s="24"/>
      <c r="C6" s="6">
        <v>6934257</v>
      </c>
      <c r="D6" s="6"/>
      <c r="E6" s="7">
        <v>31878947</v>
      </c>
      <c r="F6" s="8">
        <v>31878947</v>
      </c>
      <c r="G6" s="8">
        <v>2302640</v>
      </c>
      <c r="H6" s="8">
        <v>2380909</v>
      </c>
      <c r="I6" s="8">
        <v>2063039</v>
      </c>
      <c r="J6" s="8">
        <v>6746588</v>
      </c>
      <c r="K6" s="8">
        <v>1744608</v>
      </c>
      <c r="L6" s="8">
        <v>1865926</v>
      </c>
      <c r="M6" s="8">
        <v>4300545</v>
      </c>
      <c r="N6" s="8">
        <v>7911079</v>
      </c>
      <c r="O6" s="8">
        <v>1393996</v>
      </c>
      <c r="P6" s="8">
        <v>2281739</v>
      </c>
      <c r="Q6" s="8">
        <v>2037398</v>
      </c>
      <c r="R6" s="8">
        <v>5713133</v>
      </c>
      <c r="S6" s="8">
        <v>1861987</v>
      </c>
      <c r="T6" s="8">
        <v>2945986</v>
      </c>
      <c r="U6" s="8">
        <v>2094348</v>
      </c>
      <c r="V6" s="8">
        <v>6902321</v>
      </c>
      <c r="W6" s="8">
        <v>27273121</v>
      </c>
      <c r="X6" s="8">
        <v>31878947</v>
      </c>
      <c r="Y6" s="8">
        <v>-4605826</v>
      </c>
      <c r="Z6" s="2">
        <v>-14.45</v>
      </c>
      <c r="AA6" s="6">
        <v>31878947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1913971</v>
      </c>
      <c r="D9" s="6"/>
      <c r="E9" s="7">
        <v>9509657</v>
      </c>
      <c r="F9" s="8">
        <v>9509657</v>
      </c>
      <c r="G9" s="8">
        <v>722329</v>
      </c>
      <c r="H9" s="8">
        <v>714547</v>
      </c>
      <c r="I9" s="8">
        <v>730215</v>
      </c>
      <c r="J9" s="8">
        <v>2167091</v>
      </c>
      <c r="K9" s="8">
        <v>715399</v>
      </c>
      <c r="L9" s="8">
        <v>703042</v>
      </c>
      <c r="M9" s="8">
        <v>724154</v>
      </c>
      <c r="N9" s="8">
        <v>2142595</v>
      </c>
      <c r="O9" s="8">
        <v>664992</v>
      </c>
      <c r="P9" s="8">
        <v>684385</v>
      </c>
      <c r="Q9" s="8">
        <v>699698</v>
      </c>
      <c r="R9" s="8">
        <v>2049075</v>
      </c>
      <c r="S9" s="8">
        <v>704581</v>
      </c>
      <c r="T9" s="8">
        <v>703280</v>
      </c>
      <c r="U9" s="8">
        <v>741535</v>
      </c>
      <c r="V9" s="8">
        <v>2149396</v>
      </c>
      <c r="W9" s="8">
        <v>8508157</v>
      </c>
      <c r="X9" s="8">
        <v>9509657</v>
      </c>
      <c r="Y9" s="8">
        <v>-1001500</v>
      </c>
      <c r="Z9" s="2">
        <v>-10.53</v>
      </c>
      <c r="AA9" s="6">
        <v>9509657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14050</v>
      </c>
      <c r="D11" s="6"/>
      <c r="E11" s="7">
        <v>207841</v>
      </c>
      <c r="F11" s="8">
        <v>267841</v>
      </c>
      <c r="G11" s="8">
        <v>4030</v>
      </c>
      <c r="H11" s="8">
        <v>2026</v>
      </c>
      <c r="I11" s="8">
        <v>38523</v>
      </c>
      <c r="J11" s="8">
        <v>44579</v>
      </c>
      <c r="K11" s="8">
        <v>21237</v>
      </c>
      <c r="L11" s="8">
        <v>18586</v>
      </c>
      <c r="M11" s="8">
        <v>55266</v>
      </c>
      <c r="N11" s="8">
        <v>95089</v>
      </c>
      <c r="O11" s="8">
        <v>21291</v>
      </c>
      <c r="P11" s="8">
        <v>8212</v>
      </c>
      <c r="Q11" s="8">
        <v>7310</v>
      </c>
      <c r="R11" s="8">
        <v>36813</v>
      </c>
      <c r="S11" s="8"/>
      <c r="T11" s="8">
        <v>4348</v>
      </c>
      <c r="U11" s="8">
        <v>93477</v>
      </c>
      <c r="V11" s="8">
        <v>97825</v>
      </c>
      <c r="W11" s="8">
        <v>274306</v>
      </c>
      <c r="X11" s="8">
        <v>267841</v>
      </c>
      <c r="Y11" s="8">
        <v>6465</v>
      </c>
      <c r="Z11" s="2">
        <v>2.41</v>
      </c>
      <c r="AA11" s="6">
        <v>267841</v>
      </c>
    </row>
    <row r="12" spans="1:27" ht="12.75">
      <c r="A12" s="25" t="s">
        <v>37</v>
      </c>
      <c r="B12" s="29"/>
      <c r="C12" s="6">
        <v>810202</v>
      </c>
      <c r="D12" s="6"/>
      <c r="E12" s="7">
        <v>3540000</v>
      </c>
      <c r="F12" s="8">
        <v>5040000</v>
      </c>
      <c r="G12" s="8">
        <v>422291</v>
      </c>
      <c r="H12" s="8">
        <v>621094</v>
      </c>
      <c r="I12" s="8">
        <v>653679</v>
      </c>
      <c r="J12" s="8">
        <v>1697064</v>
      </c>
      <c r="K12" s="8">
        <v>591512</v>
      </c>
      <c r="L12" s="8">
        <v>544502</v>
      </c>
      <c r="M12" s="8">
        <v>481437</v>
      </c>
      <c r="N12" s="8">
        <v>1617451</v>
      </c>
      <c r="O12" s="8">
        <v>727841</v>
      </c>
      <c r="P12" s="8">
        <v>773865</v>
      </c>
      <c r="Q12" s="8">
        <v>662366</v>
      </c>
      <c r="R12" s="8">
        <v>2164072</v>
      </c>
      <c r="S12" s="8">
        <v>1222953</v>
      </c>
      <c r="T12" s="8">
        <v>552796</v>
      </c>
      <c r="U12" s="8">
        <v>-622050</v>
      </c>
      <c r="V12" s="8">
        <v>1153699</v>
      </c>
      <c r="W12" s="8">
        <v>6632286</v>
      </c>
      <c r="X12" s="8">
        <v>5040000</v>
      </c>
      <c r="Y12" s="8">
        <v>1592286</v>
      </c>
      <c r="Z12" s="2">
        <v>31.59</v>
      </c>
      <c r="AA12" s="6">
        <v>5040000</v>
      </c>
    </row>
    <row r="13" spans="1:27" ht="12.75">
      <c r="A13" s="23" t="s">
        <v>38</v>
      </c>
      <c r="B13" s="29"/>
      <c r="C13" s="6">
        <v>2863918</v>
      </c>
      <c r="D13" s="6"/>
      <c r="E13" s="7">
        <v>15975252</v>
      </c>
      <c r="F13" s="8">
        <v>15975252</v>
      </c>
      <c r="G13" s="8">
        <v>1820865</v>
      </c>
      <c r="H13" s="8">
        <v>1318964</v>
      </c>
      <c r="I13" s="8">
        <v>1354466</v>
      </c>
      <c r="J13" s="8">
        <v>4494295</v>
      </c>
      <c r="K13" s="8">
        <v>1410011</v>
      </c>
      <c r="L13" s="8">
        <v>1397642</v>
      </c>
      <c r="M13" s="8">
        <v>1388109</v>
      </c>
      <c r="N13" s="8">
        <v>4195762</v>
      </c>
      <c r="O13" s="8">
        <v>1389490</v>
      </c>
      <c r="P13" s="8">
        <v>1715598</v>
      </c>
      <c r="Q13" s="8">
        <v>1799845</v>
      </c>
      <c r="R13" s="8">
        <v>4904933</v>
      </c>
      <c r="S13" s="8"/>
      <c r="T13" s="8"/>
      <c r="U13" s="8">
        <v>-56</v>
      </c>
      <c r="V13" s="8">
        <v>-56</v>
      </c>
      <c r="W13" s="8">
        <v>13594934</v>
      </c>
      <c r="X13" s="8">
        <v>15975252</v>
      </c>
      <c r="Y13" s="8">
        <v>-2380318</v>
      </c>
      <c r="Z13" s="2">
        <v>-14.9</v>
      </c>
      <c r="AA13" s="6">
        <v>15975252</v>
      </c>
    </row>
    <row r="14" spans="1:27" ht="12.75">
      <c r="A14" s="23" t="s">
        <v>39</v>
      </c>
      <c r="B14" s="29"/>
      <c r="C14" s="6">
        <v>-649682</v>
      </c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333609</v>
      </c>
      <c r="D15" s="6"/>
      <c r="E15" s="7">
        <v>445000</v>
      </c>
      <c r="F15" s="8">
        <v>445000</v>
      </c>
      <c r="G15" s="8">
        <v>5335</v>
      </c>
      <c r="H15" s="8">
        <v>8685</v>
      </c>
      <c r="I15" s="8">
        <v>22247</v>
      </c>
      <c r="J15" s="8">
        <v>36267</v>
      </c>
      <c r="K15" s="8">
        <v>89</v>
      </c>
      <c r="L15" s="8">
        <v>17246</v>
      </c>
      <c r="M15" s="8">
        <v>25279</v>
      </c>
      <c r="N15" s="8">
        <v>42614</v>
      </c>
      <c r="O15" s="8">
        <v>11507</v>
      </c>
      <c r="P15" s="8">
        <v>4145</v>
      </c>
      <c r="Q15" s="8">
        <v>7344</v>
      </c>
      <c r="R15" s="8">
        <v>22996</v>
      </c>
      <c r="S15" s="8">
        <v>3600</v>
      </c>
      <c r="T15" s="8">
        <v>1710</v>
      </c>
      <c r="U15" s="8">
        <v>2416</v>
      </c>
      <c r="V15" s="8">
        <v>7726</v>
      </c>
      <c r="W15" s="8">
        <v>109603</v>
      </c>
      <c r="X15" s="8">
        <v>445000</v>
      </c>
      <c r="Y15" s="8">
        <v>-335397</v>
      </c>
      <c r="Z15" s="2">
        <v>-75.37</v>
      </c>
      <c r="AA15" s="6">
        <v>445000</v>
      </c>
    </row>
    <row r="16" spans="1:27" ht="12.75">
      <c r="A16" s="23" t="s">
        <v>41</v>
      </c>
      <c r="B16" s="29"/>
      <c r="C16" s="6">
        <v>148815</v>
      </c>
      <c r="D16" s="6"/>
      <c r="E16" s="7">
        <v>1320000</v>
      </c>
      <c r="F16" s="8">
        <v>1320000</v>
      </c>
      <c r="G16" s="8">
        <v>106898</v>
      </c>
      <c r="H16" s="8">
        <v>40176</v>
      </c>
      <c r="I16" s="8">
        <v>93826</v>
      </c>
      <c r="J16" s="8">
        <v>240900</v>
      </c>
      <c r="K16" s="8">
        <v>107264</v>
      </c>
      <c r="L16" s="8">
        <v>137643</v>
      </c>
      <c r="M16" s="8">
        <v>81405</v>
      </c>
      <c r="N16" s="8">
        <v>326312</v>
      </c>
      <c r="O16" s="8">
        <v>120687</v>
      </c>
      <c r="P16" s="8">
        <v>105612</v>
      </c>
      <c r="Q16" s="8">
        <v>10606</v>
      </c>
      <c r="R16" s="8">
        <v>236905</v>
      </c>
      <c r="S16" s="8"/>
      <c r="T16" s="8">
        <v>497</v>
      </c>
      <c r="U16" s="8">
        <v>794</v>
      </c>
      <c r="V16" s="8">
        <v>1291</v>
      </c>
      <c r="W16" s="8">
        <v>805408</v>
      </c>
      <c r="X16" s="8">
        <v>1320000</v>
      </c>
      <c r="Y16" s="8">
        <v>-514592</v>
      </c>
      <c r="Z16" s="2">
        <v>-38.98</v>
      </c>
      <c r="AA16" s="6">
        <v>1320000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-874096</v>
      </c>
      <c r="D18" s="6"/>
      <c r="E18" s="7">
        <v>188485000</v>
      </c>
      <c r="F18" s="8">
        <v>178130944</v>
      </c>
      <c r="G18" s="8">
        <v>69785000</v>
      </c>
      <c r="H18" s="8">
        <v>144756</v>
      </c>
      <c r="I18" s="8">
        <v>2386240</v>
      </c>
      <c r="J18" s="8">
        <v>72315996</v>
      </c>
      <c r="K18" s="8">
        <v>673898</v>
      </c>
      <c r="L18" s="8">
        <v>803910</v>
      </c>
      <c r="M18" s="8">
        <v>56546835</v>
      </c>
      <c r="N18" s="8">
        <v>58024643</v>
      </c>
      <c r="O18" s="8">
        <v>532995</v>
      </c>
      <c r="P18" s="8">
        <v>1148783</v>
      </c>
      <c r="Q18" s="8">
        <v>41870000</v>
      </c>
      <c r="R18" s="8">
        <v>43551778</v>
      </c>
      <c r="S18" s="8">
        <v>711558</v>
      </c>
      <c r="T18" s="8">
        <v>-449462</v>
      </c>
      <c r="U18" s="8">
        <v>350376</v>
      </c>
      <c r="V18" s="8">
        <v>612472</v>
      </c>
      <c r="W18" s="8">
        <v>174504889</v>
      </c>
      <c r="X18" s="8">
        <v>178130944</v>
      </c>
      <c r="Y18" s="8">
        <v>-3626055</v>
      </c>
      <c r="Z18" s="2">
        <v>-2.04</v>
      </c>
      <c r="AA18" s="6">
        <v>178130944</v>
      </c>
    </row>
    <row r="19" spans="1:27" ht="12.75">
      <c r="A19" s="23" t="s">
        <v>44</v>
      </c>
      <c r="B19" s="29"/>
      <c r="C19" s="6">
        <v>380073</v>
      </c>
      <c r="D19" s="6"/>
      <c r="E19" s="7">
        <v>625472</v>
      </c>
      <c r="F19" s="26">
        <v>1165699</v>
      </c>
      <c r="G19" s="26">
        <v>45620</v>
      </c>
      <c r="H19" s="26">
        <v>104513</v>
      </c>
      <c r="I19" s="26">
        <v>95532</v>
      </c>
      <c r="J19" s="26">
        <v>245665</v>
      </c>
      <c r="K19" s="26">
        <v>112565</v>
      </c>
      <c r="L19" s="26">
        <v>92489</v>
      </c>
      <c r="M19" s="26">
        <v>135815</v>
      </c>
      <c r="N19" s="26">
        <v>340869</v>
      </c>
      <c r="O19" s="26">
        <v>78835</v>
      </c>
      <c r="P19" s="26">
        <v>65888</v>
      </c>
      <c r="Q19" s="26">
        <v>247556</v>
      </c>
      <c r="R19" s="26">
        <v>392279</v>
      </c>
      <c r="S19" s="26">
        <v>21048</v>
      </c>
      <c r="T19" s="26">
        <v>93015</v>
      </c>
      <c r="U19" s="26">
        <v>202442</v>
      </c>
      <c r="V19" s="26">
        <v>316505</v>
      </c>
      <c r="W19" s="26">
        <v>1295318</v>
      </c>
      <c r="X19" s="26">
        <v>1165699</v>
      </c>
      <c r="Y19" s="26">
        <v>129619</v>
      </c>
      <c r="Z19" s="27">
        <v>11.12</v>
      </c>
      <c r="AA19" s="28">
        <v>1165699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12728965</v>
      </c>
      <c r="D21" s="33">
        <f t="shared" si="0"/>
        <v>0</v>
      </c>
      <c r="E21" s="34">
        <f t="shared" si="0"/>
        <v>301495910</v>
      </c>
      <c r="F21" s="35">
        <f t="shared" si="0"/>
        <v>293242081</v>
      </c>
      <c r="G21" s="35">
        <f t="shared" si="0"/>
        <v>75216333</v>
      </c>
      <c r="H21" s="35">
        <f t="shared" si="0"/>
        <v>10164178</v>
      </c>
      <c r="I21" s="35">
        <f t="shared" si="0"/>
        <v>12181359</v>
      </c>
      <c r="J21" s="35">
        <f t="shared" si="0"/>
        <v>97561870</v>
      </c>
      <c r="K21" s="35">
        <f t="shared" si="0"/>
        <v>9297377</v>
      </c>
      <c r="L21" s="35">
        <f t="shared" si="0"/>
        <v>9337009</v>
      </c>
      <c r="M21" s="35">
        <f t="shared" si="0"/>
        <v>67424283</v>
      </c>
      <c r="N21" s="35">
        <f t="shared" si="0"/>
        <v>86058669</v>
      </c>
      <c r="O21" s="35">
        <f t="shared" si="0"/>
        <v>8577560</v>
      </c>
      <c r="P21" s="35">
        <f t="shared" si="0"/>
        <v>10519026</v>
      </c>
      <c r="Q21" s="35">
        <f t="shared" si="0"/>
        <v>51181901</v>
      </c>
      <c r="R21" s="35">
        <f t="shared" si="0"/>
        <v>70278487</v>
      </c>
      <c r="S21" s="35">
        <f t="shared" si="0"/>
        <v>8402070</v>
      </c>
      <c r="T21" s="35">
        <f t="shared" si="0"/>
        <v>17930491</v>
      </c>
      <c r="U21" s="35">
        <f t="shared" si="0"/>
        <v>839466</v>
      </c>
      <c r="V21" s="35">
        <f t="shared" si="0"/>
        <v>27172027</v>
      </c>
      <c r="W21" s="35">
        <f t="shared" si="0"/>
        <v>281071053</v>
      </c>
      <c r="X21" s="35">
        <f t="shared" si="0"/>
        <v>293242081</v>
      </c>
      <c r="Y21" s="35">
        <f t="shared" si="0"/>
        <v>-12171028</v>
      </c>
      <c r="Z21" s="36">
        <f>+IF(X21&lt;&gt;0,+(Y21/X21)*100,0)</f>
        <v>-4.150505261214539</v>
      </c>
      <c r="AA21" s="33">
        <f>SUM(AA5:AA20)</f>
        <v>293242081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6168299</v>
      </c>
      <c r="D24" s="6"/>
      <c r="E24" s="7">
        <v>96673415</v>
      </c>
      <c r="F24" s="8">
        <v>106958323</v>
      </c>
      <c r="G24" s="8">
        <v>7457901</v>
      </c>
      <c r="H24" s="8">
        <v>7575341</v>
      </c>
      <c r="I24" s="8">
        <v>7900733</v>
      </c>
      <c r="J24" s="8">
        <v>22933975</v>
      </c>
      <c r="K24" s="8">
        <v>7855404</v>
      </c>
      <c r="L24" s="8">
        <v>8274728</v>
      </c>
      <c r="M24" s="8">
        <v>7671639</v>
      </c>
      <c r="N24" s="8">
        <v>23801771</v>
      </c>
      <c r="O24" s="8">
        <v>8318932</v>
      </c>
      <c r="P24" s="8">
        <v>7648161</v>
      </c>
      <c r="Q24" s="8">
        <v>7815518</v>
      </c>
      <c r="R24" s="8">
        <v>23782611</v>
      </c>
      <c r="S24" s="8">
        <v>8044081</v>
      </c>
      <c r="T24" s="8">
        <v>382551</v>
      </c>
      <c r="U24" s="8">
        <v>16069929</v>
      </c>
      <c r="V24" s="8">
        <v>24496561</v>
      </c>
      <c r="W24" s="8">
        <v>95014918</v>
      </c>
      <c r="X24" s="8">
        <v>106958323</v>
      </c>
      <c r="Y24" s="8">
        <v>-11943405</v>
      </c>
      <c r="Z24" s="2">
        <v>-11.17</v>
      </c>
      <c r="AA24" s="6">
        <v>106958323</v>
      </c>
    </row>
    <row r="25" spans="1:27" ht="12.75">
      <c r="A25" s="25" t="s">
        <v>49</v>
      </c>
      <c r="B25" s="24"/>
      <c r="C25" s="6">
        <v>909572</v>
      </c>
      <c r="D25" s="6"/>
      <c r="E25" s="7">
        <v>13762167</v>
      </c>
      <c r="F25" s="8">
        <v>13762167</v>
      </c>
      <c r="G25" s="8">
        <v>1002203</v>
      </c>
      <c r="H25" s="8">
        <v>999631</v>
      </c>
      <c r="I25" s="8">
        <v>1046000</v>
      </c>
      <c r="J25" s="8">
        <v>3047834</v>
      </c>
      <c r="K25" s="8">
        <v>1067286</v>
      </c>
      <c r="L25" s="8">
        <v>1067286</v>
      </c>
      <c r="M25" s="8">
        <v>1096693</v>
      </c>
      <c r="N25" s="8">
        <v>3231265</v>
      </c>
      <c r="O25" s="8">
        <v>1098054</v>
      </c>
      <c r="P25" s="8">
        <v>1098066</v>
      </c>
      <c r="Q25" s="8">
        <v>1098669</v>
      </c>
      <c r="R25" s="8">
        <v>3294789</v>
      </c>
      <c r="S25" s="8">
        <v>1098659</v>
      </c>
      <c r="T25" s="8">
        <v>1518057</v>
      </c>
      <c r="U25" s="8">
        <v>1057933</v>
      </c>
      <c r="V25" s="8">
        <v>3674649</v>
      </c>
      <c r="W25" s="8">
        <v>13248537</v>
      </c>
      <c r="X25" s="8">
        <v>13762167</v>
      </c>
      <c r="Y25" s="8">
        <v>-513630</v>
      </c>
      <c r="Z25" s="2">
        <v>-3.73</v>
      </c>
      <c r="AA25" s="6">
        <v>13762167</v>
      </c>
    </row>
    <row r="26" spans="1:27" ht="12.75">
      <c r="A26" s="25" t="s">
        <v>50</v>
      </c>
      <c r="B26" s="24"/>
      <c r="C26" s="6">
        <v>38620980</v>
      </c>
      <c r="D26" s="6"/>
      <c r="E26" s="7">
        <v>19891094</v>
      </c>
      <c r="F26" s="8">
        <v>44708230</v>
      </c>
      <c r="G26" s="8"/>
      <c r="H26" s="8"/>
      <c r="I26" s="8"/>
      <c r="J26" s="8"/>
      <c r="K26" s="8"/>
      <c r="L26" s="8"/>
      <c r="M26" s="8">
        <v>1126303</v>
      </c>
      <c r="N26" s="8">
        <v>1126303</v>
      </c>
      <c r="O26" s="8">
        <v>2095861</v>
      </c>
      <c r="P26" s="8"/>
      <c r="Q26" s="8"/>
      <c r="R26" s="8">
        <v>2095861</v>
      </c>
      <c r="S26" s="8">
        <v>-24437</v>
      </c>
      <c r="T26" s="8"/>
      <c r="U26" s="8">
        <v>838</v>
      </c>
      <c r="V26" s="8">
        <v>-23599</v>
      </c>
      <c r="W26" s="8">
        <v>3198565</v>
      </c>
      <c r="X26" s="8">
        <v>44708230</v>
      </c>
      <c r="Y26" s="8">
        <v>-41509665</v>
      </c>
      <c r="Z26" s="2">
        <v>-92.85</v>
      </c>
      <c r="AA26" s="6">
        <v>44708230</v>
      </c>
    </row>
    <row r="27" spans="1:27" ht="12.75">
      <c r="A27" s="25" t="s">
        <v>51</v>
      </c>
      <c r="B27" s="24"/>
      <c r="C27" s="6">
        <v>1970163</v>
      </c>
      <c r="D27" s="6"/>
      <c r="E27" s="7">
        <v>30803844</v>
      </c>
      <c r="F27" s="8">
        <v>30851078</v>
      </c>
      <c r="G27" s="8"/>
      <c r="H27" s="8"/>
      <c r="I27" s="8"/>
      <c r="J27" s="8"/>
      <c r="K27" s="8">
        <v>9274323</v>
      </c>
      <c r="L27" s="8">
        <v>2319148</v>
      </c>
      <c r="M27" s="8">
        <v>2323400</v>
      </c>
      <c r="N27" s="8">
        <v>13916871</v>
      </c>
      <c r="O27" s="8">
        <v>2417882</v>
      </c>
      <c r="P27" s="8">
        <v>2351935</v>
      </c>
      <c r="Q27" s="8">
        <v>2350944</v>
      </c>
      <c r="R27" s="8">
        <v>7120761</v>
      </c>
      <c r="S27" s="8"/>
      <c r="T27" s="8">
        <v>4668194</v>
      </c>
      <c r="U27" s="8"/>
      <c r="V27" s="8">
        <v>4668194</v>
      </c>
      <c r="W27" s="8">
        <v>25705826</v>
      </c>
      <c r="X27" s="8">
        <v>30851078</v>
      </c>
      <c r="Y27" s="8">
        <v>-5145252</v>
      </c>
      <c r="Z27" s="2">
        <v>-16.68</v>
      </c>
      <c r="AA27" s="6">
        <v>30851078</v>
      </c>
    </row>
    <row r="28" spans="1:27" ht="12.75">
      <c r="A28" s="25" t="s">
        <v>52</v>
      </c>
      <c r="B28" s="24"/>
      <c r="C28" s="6">
        <v>80216</v>
      </c>
      <c r="D28" s="6"/>
      <c r="E28" s="7">
        <v>306577</v>
      </c>
      <c r="F28" s="8">
        <v>538577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272859</v>
      </c>
      <c r="V28" s="8">
        <v>272859</v>
      </c>
      <c r="W28" s="8">
        <v>272859</v>
      </c>
      <c r="X28" s="8">
        <v>538577</v>
      </c>
      <c r="Y28" s="8">
        <v>-265718</v>
      </c>
      <c r="Z28" s="2">
        <v>-49.34</v>
      </c>
      <c r="AA28" s="6">
        <v>538577</v>
      </c>
    </row>
    <row r="29" spans="1:27" ht="12.75">
      <c r="A29" s="25" t="s">
        <v>53</v>
      </c>
      <c r="B29" s="24"/>
      <c r="C29" s="6">
        <v>3687099</v>
      </c>
      <c r="D29" s="6"/>
      <c r="E29" s="7">
        <v>25856404</v>
      </c>
      <c r="F29" s="8">
        <v>25856404</v>
      </c>
      <c r="G29" s="8">
        <v>2551654</v>
      </c>
      <c r="H29" s="8">
        <v>2889568</v>
      </c>
      <c r="I29" s="8">
        <v>2372732</v>
      </c>
      <c r="J29" s="8">
        <v>7813954</v>
      </c>
      <c r="K29" s="8">
        <v>1779463</v>
      </c>
      <c r="L29" s="8">
        <v>1900082</v>
      </c>
      <c r="M29" s="8">
        <v>1927451</v>
      </c>
      <c r="N29" s="8">
        <v>5606996</v>
      </c>
      <c r="O29" s="8">
        <v>1995311</v>
      </c>
      <c r="P29" s="8">
        <v>2194270</v>
      </c>
      <c r="Q29" s="8">
        <v>2076222</v>
      </c>
      <c r="R29" s="8">
        <v>6265803</v>
      </c>
      <c r="S29" s="8">
        <v>2040838</v>
      </c>
      <c r="T29" s="8">
        <v>1900022</v>
      </c>
      <c r="U29" s="8">
        <v>2470454</v>
      </c>
      <c r="V29" s="8">
        <v>6411314</v>
      </c>
      <c r="W29" s="8">
        <v>26098067</v>
      </c>
      <c r="X29" s="8">
        <v>25856404</v>
      </c>
      <c r="Y29" s="8">
        <v>241663</v>
      </c>
      <c r="Z29" s="2">
        <v>0.93</v>
      </c>
      <c r="AA29" s="6">
        <v>25856404</v>
      </c>
    </row>
    <row r="30" spans="1:27" ht="12.75">
      <c r="A30" s="25" t="s">
        <v>54</v>
      </c>
      <c r="B30" s="24"/>
      <c r="C30" s="6">
        <v>1413617</v>
      </c>
      <c r="D30" s="6"/>
      <c r="E30" s="7">
        <v>10757273</v>
      </c>
      <c r="F30" s="8">
        <v>11282938</v>
      </c>
      <c r="G30" s="8">
        <v>149952</v>
      </c>
      <c r="H30" s="8">
        <v>148772</v>
      </c>
      <c r="I30" s="8">
        <v>552239</v>
      </c>
      <c r="J30" s="8">
        <v>850963</v>
      </c>
      <c r="K30" s="8">
        <v>139247</v>
      </c>
      <c r="L30" s="8">
        <v>623861</v>
      </c>
      <c r="M30" s="8">
        <v>449324</v>
      </c>
      <c r="N30" s="8">
        <v>1212432</v>
      </c>
      <c r="O30" s="8">
        <v>253208</v>
      </c>
      <c r="P30" s="8">
        <v>167092</v>
      </c>
      <c r="Q30" s="8">
        <v>193394</v>
      </c>
      <c r="R30" s="8">
        <v>613694</v>
      </c>
      <c r="S30" s="8">
        <v>50512</v>
      </c>
      <c r="T30" s="8">
        <v>125116</v>
      </c>
      <c r="U30" s="8">
        <v>1028704</v>
      </c>
      <c r="V30" s="8">
        <v>1204332</v>
      </c>
      <c r="W30" s="8">
        <v>3881421</v>
      </c>
      <c r="X30" s="8">
        <v>11282938</v>
      </c>
      <c r="Y30" s="8">
        <v>-7401517</v>
      </c>
      <c r="Z30" s="2">
        <v>-65.6</v>
      </c>
      <c r="AA30" s="6">
        <v>11282938</v>
      </c>
    </row>
    <row r="31" spans="1:27" ht="12.75">
      <c r="A31" s="25" t="s">
        <v>55</v>
      </c>
      <c r="B31" s="24"/>
      <c r="C31" s="6">
        <v>3227035</v>
      </c>
      <c r="D31" s="6"/>
      <c r="E31" s="7">
        <v>40655186</v>
      </c>
      <c r="F31" s="8">
        <v>41058430</v>
      </c>
      <c r="G31" s="8">
        <v>2037383</v>
      </c>
      <c r="H31" s="8">
        <v>2065509</v>
      </c>
      <c r="I31" s="8">
        <v>3084670</v>
      </c>
      <c r="J31" s="8">
        <v>7187562</v>
      </c>
      <c r="K31" s="8">
        <v>3663418</v>
      </c>
      <c r="L31" s="8">
        <v>1782394</v>
      </c>
      <c r="M31" s="8">
        <v>4030957</v>
      </c>
      <c r="N31" s="8">
        <v>9476769</v>
      </c>
      <c r="O31" s="8">
        <v>2470051</v>
      </c>
      <c r="P31" s="8">
        <v>1999224</v>
      </c>
      <c r="Q31" s="8">
        <v>2200948</v>
      </c>
      <c r="R31" s="8">
        <v>6670223</v>
      </c>
      <c r="S31" s="8">
        <v>1463583</v>
      </c>
      <c r="T31" s="8">
        <v>2309286</v>
      </c>
      <c r="U31" s="8">
        <v>3770036</v>
      </c>
      <c r="V31" s="8">
        <v>7542905</v>
      </c>
      <c r="W31" s="8">
        <v>30877459</v>
      </c>
      <c r="X31" s="8">
        <v>41058430</v>
      </c>
      <c r="Y31" s="8">
        <v>-10180971</v>
      </c>
      <c r="Z31" s="2">
        <v>-24.8</v>
      </c>
      <c r="AA31" s="6">
        <v>41058430</v>
      </c>
    </row>
    <row r="32" spans="1:27" ht="12.75">
      <c r="A32" s="25" t="s">
        <v>43</v>
      </c>
      <c r="B32" s="24"/>
      <c r="C32" s="6">
        <v>-2269441</v>
      </c>
      <c r="D32" s="6"/>
      <c r="E32" s="7">
        <v>11000620</v>
      </c>
      <c r="F32" s="8">
        <v>1500674</v>
      </c>
      <c r="G32" s="8">
        <v>239400</v>
      </c>
      <c r="H32" s="8">
        <v>810435</v>
      </c>
      <c r="I32" s="8">
        <v>4455</v>
      </c>
      <c r="J32" s="8">
        <v>1054290</v>
      </c>
      <c r="K32" s="8">
        <v>161569</v>
      </c>
      <c r="L32" s="8">
        <v>-648953</v>
      </c>
      <c r="M32" s="8">
        <v>123750</v>
      </c>
      <c r="N32" s="8">
        <v>-363634</v>
      </c>
      <c r="O32" s="8">
        <v>-412419</v>
      </c>
      <c r="P32" s="8"/>
      <c r="Q32" s="8"/>
      <c r="R32" s="8">
        <v>-412419</v>
      </c>
      <c r="S32" s="8"/>
      <c r="T32" s="8"/>
      <c r="U32" s="8"/>
      <c r="V32" s="8"/>
      <c r="W32" s="8">
        <v>278237</v>
      </c>
      <c r="X32" s="8">
        <v>1500674</v>
      </c>
      <c r="Y32" s="8">
        <v>-1222437</v>
      </c>
      <c r="Z32" s="2">
        <v>-81.46</v>
      </c>
      <c r="AA32" s="6">
        <v>1500674</v>
      </c>
    </row>
    <row r="33" spans="1:27" ht="12.75">
      <c r="A33" s="25" t="s">
        <v>56</v>
      </c>
      <c r="B33" s="24"/>
      <c r="C33" s="6">
        <v>2661466</v>
      </c>
      <c r="D33" s="6"/>
      <c r="E33" s="7">
        <v>48236751</v>
      </c>
      <c r="F33" s="8">
        <v>46762935</v>
      </c>
      <c r="G33" s="8">
        <v>2168090</v>
      </c>
      <c r="H33" s="8">
        <v>1435646</v>
      </c>
      <c r="I33" s="8">
        <v>2486763</v>
      </c>
      <c r="J33" s="8">
        <v>6090499</v>
      </c>
      <c r="K33" s="8">
        <v>2809807</v>
      </c>
      <c r="L33" s="8">
        <v>4567693</v>
      </c>
      <c r="M33" s="8">
        <v>3760285</v>
      </c>
      <c r="N33" s="8">
        <v>11137785</v>
      </c>
      <c r="O33" s="8">
        <v>2307333</v>
      </c>
      <c r="P33" s="8">
        <v>1866722</v>
      </c>
      <c r="Q33" s="8">
        <v>2323134</v>
      </c>
      <c r="R33" s="8">
        <v>6497189</v>
      </c>
      <c r="S33" s="8">
        <v>1492376</v>
      </c>
      <c r="T33" s="8">
        <v>4024195</v>
      </c>
      <c r="U33" s="8">
        <v>3069054</v>
      </c>
      <c r="V33" s="8">
        <v>8585625</v>
      </c>
      <c r="W33" s="8">
        <v>32311098</v>
      </c>
      <c r="X33" s="8">
        <v>46762935</v>
      </c>
      <c r="Y33" s="8">
        <v>-14451837</v>
      </c>
      <c r="Z33" s="2">
        <v>-30.9</v>
      </c>
      <c r="AA33" s="6">
        <v>46762935</v>
      </c>
    </row>
    <row r="34" spans="1:27" ht="12.75">
      <c r="A34" s="23" t="s">
        <v>57</v>
      </c>
      <c r="B34" s="29"/>
      <c r="C34" s="6">
        <v>1353634</v>
      </c>
      <c r="D34" s="6"/>
      <c r="E34" s="7"/>
      <c r="F34" s="8"/>
      <c r="G34" s="8">
        <v>1041</v>
      </c>
      <c r="H34" s="8"/>
      <c r="I34" s="8"/>
      <c r="J34" s="8">
        <v>1041</v>
      </c>
      <c r="K34" s="8"/>
      <c r="L34" s="8"/>
      <c r="M34" s="8"/>
      <c r="N34" s="8"/>
      <c r="O34" s="8"/>
      <c r="P34" s="8"/>
      <c r="Q34" s="8">
        <v>320</v>
      </c>
      <c r="R34" s="8">
        <v>320</v>
      </c>
      <c r="S34" s="8"/>
      <c r="T34" s="8"/>
      <c r="U34" s="8"/>
      <c r="V34" s="8"/>
      <c r="W34" s="8">
        <v>1361</v>
      </c>
      <c r="X34" s="8"/>
      <c r="Y34" s="8">
        <v>1361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57822640</v>
      </c>
      <c r="D35" s="33">
        <f>SUM(D24:D34)</f>
        <v>0</v>
      </c>
      <c r="E35" s="34">
        <f t="shared" si="1"/>
        <v>297943331</v>
      </c>
      <c r="F35" s="35">
        <f t="shared" si="1"/>
        <v>323279756</v>
      </c>
      <c r="G35" s="35">
        <f t="shared" si="1"/>
        <v>15607624</v>
      </c>
      <c r="H35" s="35">
        <f t="shared" si="1"/>
        <v>15924902</v>
      </c>
      <c r="I35" s="35">
        <f t="shared" si="1"/>
        <v>17447592</v>
      </c>
      <c r="J35" s="35">
        <f t="shared" si="1"/>
        <v>48980118</v>
      </c>
      <c r="K35" s="35">
        <f t="shared" si="1"/>
        <v>26750517</v>
      </c>
      <c r="L35" s="35">
        <f t="shared" si="1"/>
        <v>19886239</v>
      </c>
      <c r="M35" s="35">
        <f t="shared" si="1"/>
        <v>22509802</v>
      </c>
      <c r="N35" s="35">
        <f t="shared" si="1"/>
        <v>69146558</v>
      </c>
      <c r="O35" s="35">
        <f t="shared" si="1"/>
        <v>20544213</v>
      </c>
      <c r="P35" s="35">
        <f t="shared" si="1"/>
        <v>17325470</v>
      </c>
      <c r="Q35" s="35">
        <f t="shared" si="1"/>
        <v>18059149</v>
      </c>
      <c r="R35" s="35">
        <f t="shared" si="1"/>
        <v>55928832</v>
      </c>
      <c r="S35" s="35">
        <f t="shared" si="1"/>
        <v>14165612</v>
      </c>
      <c r="T35" s="35">
        <f t="shared" si="1"/>
        <v>14927421</v>
      </c>
      <c r="U35" s="35">
        <f t="shared" si="1"/>
        <v>27739807</v>
      </c>
      <c r="V35" s="35">
        <f t="shared" si="1"/>
        <v>56832840</v>
      </c>
      <c r="W35" s="35">
        <f t="shared" si="1"/>
        <v>230888348</v>
      </c>
      <c r="X35" s="35">
        <f t="shared" si="1"/>
        <v>323279756</v>
      </c>
      <c r="Y35" s="35">
        <f t="shared" si="1"/>
        <v>-92391408</v>
      </c>
      <c r="Z35" s="36">
        <f>+IF(X35&lt;&gt;0,+(Y35/X35)*100,0)</f>
        <v>-28.579397962673543</v>
      </c>
      <c r="AA35" s="33">
        <f>SUM(AA24:AA34)</f>
        <v>323279756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-45093675</v>
      </c>
      <c r="D37" s="46">
        <f>+D21-D35</f>
        <v>0</v>
      </c>
      <c r="E37" s="47">
        <f t="shared" si="2"/>
        <v>3552579</v>
      </c>
      <c r="F37" s="48">
        <f t="shared" si="2"/>
        <v>-30037675</v>
      </c>
      <c r="G37" s="48">
        <f t="shared" si="2"/>
        <v>59608709</v>
      </c>
      <c r="H37" s="48">
        <f t="shared" si="2"/>
        <v>-5760724</v>
      </c>
      <c r="I37" s="48">
        <f t="shared" si="2"/>
        <v>-5266233</v>
      </c>
      <c r="J37" s="48">
        <f t="shared" si="2"/>
        <v>48581752</v>
      </c>
      <c r="K37" s="48">
        <f t="shared" si="2"/>
        <v>-17453140</v>
      </c>
      <c r="L37" s="48">
        <f t="shared" si="2"/>
        <v>-10549230</v>
      </c>
      <c r="M37" s="48">
        <f t="shared" si="2"/>
        <v>44914481</v>
      </c>
      <c r="N37" s="48">
        <f t="shared" si="2"/>
        <v>16912111</v>
      </c>
      <c r="O37" s="48">
        <f t="shared" si="2"/>
        <v>-11966653</v>
      </c>
      <c r="P37" s="48">
        <f t="shared" si="2"/>
        <v>-6806444</v>
      </c>
      <c r="Q37" s="48">
        <f t="shared" si="2"/>
        <v>33122752</v>
      </c>
      <c r="R37" s="48">
        <f t="shared" si="2"/>
        <v>14349655</v>
      </c>
      <c r="S37" s="48">
        <f t="shared" si="2"/>
        <v>-5763542</v>
      </c>
      <c r="T37" s="48">
        <f t="shared" si="2"/>
        <v>3003070</v>
      </c>
      <c r="U37" s="48">
        <f t="shared" si="2"/>
        <v>-26900341</v>
      </c>
      <c r="V37" s="48">
        <f t="shared" si="2"/>
        <v>-29660813</v>
      </c>
      <c r="W37" s="48">
        <f t="shared" si="2"/>
        <v>50182705</v>
      </c>
      <c r="X37" s="48">
        <f>IF(F21=F35,0,X21-X35)</f>
        <v>-30037675</v>
      </c>
      <c r="Y37" s="48">
        <f t="shared" si="2"/>
        <v>80220380</v>
      </c>
      <c r="Z37" s="49">
        <f>+IF(X37&lt;&gt;0,+(Y37/X37)*100,0)</f>
        <v>-267.0658764368414</v>
      </c>
      <c r="AA37" s="46">
        <f>+AA21-AA35</f>
        <v>-30037675</v>
      </c>
    </row>
    <row r="38" spans="1:27" ht="22.5" customHeight="1">
      <c r="A38" s="50" t="s">
        <v>60</v>
      </c>
      <c r="B38" s="29"/>
      <c r="C38" s="6">
        <v>6372651</v>
      </c>
      <c r="D38" s="6"/>
      <c r="E38" s="7">
        <v>35369000</v>
      </c>
      <c r="F38" s="8">
        <v>32065050</v>
      </c>
      <c r="G38" s="8"/>
      <c r="H38" s="8">
        <v>322905</v>
      </c>
      <c r="I38" s="8">
        <v>651111</v>
      </c>
      <c r="J38" s="8">
        <v>974016</v>
      </c>
      <c r="K38" s="8"/>
      <c r="L38" s="8">
        <v>793594</v>
      </c>
      <c r="M38" s="8">
        <v>1707968</v>
      </c>
      <c r="N38" s="8">
        <v>2501562</v>
      </c>
      <c r="O38" s="8"/>
      <c r="P38" s="8">
        <v>305298</v>
      </c>
      <c r="Q38" s="8">
        <v>14269000</v>
      </c>
      <c r="R38" s="8">
        <v>14574298</v>
      </c>
      <c r="S38" s="8"/>
      <c r="T38" s="8">
        <v>-13021019</v>
      </c>
      <c r="U38" s="8">
        <v>11250733</v>
      </c>
      <c r="V38" s="8">
        <v>-1770286</v>
      </c>
      <c r="W38" s="8">
        <v>16279590</v>
      </c>
      <c r="X38" s="8">
        <v>32065050</v>
      </c>
      <c r="Y38" s="8">
        <v>-15785460</v>
      </c>
      <c r="Z38" s="2">
        <v>-49.23</v>
      </c>
      <c r="AA38" s="6">
        <v>32065050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>
        <v>63699</v>
      </c>
      <c r="J39" s="26">
        <v>63699</v>
      </c>
      <c r="K39" s="26">
        <v>228470</v>
      </c>
      <c r="L39" s="26"/>
      <c r="M39" s="26">
        <v>74000</v>
      </c>
      <c r="N39" s="26">
        <v>302470</v>
      </c>
      <c r="O39" s="26">
        <v>42274</v>
      </c>
      <c r="P39" s="26"/>
      <c r="Q39" s="26"/>
      <c r="R39" s="26">
        <v>42274</v>
      </c>
      <c r="S39" s="26"/>
      <c r="T39" s="26"/>
      <c r="U39" s="26"/>
      <c r="V39" s="26"/>
      <c r="W39" s="26">
        <v>408443</v>
      </c>
      <c r="X39" s="26"/>
      <c r="Y39" s="26">
        <v>408443</v>
      </c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>
        <v>2066695</v>
      </c>
      <c r="J40" s="8">
        <v>2066695</v>
      </c>
      <c r="K40" s="52"/>
      <c r="L40" s="52"/>
      <c r="M40" s="8"/>
      <c r="N40" s="52"/>
      <c r="O40" s="52">
        <v>92563</v>
      </c>
      <c r="P40" s="52"/>
      <c r="Q40" s="8"/>
      <c r="R40" s="52">
        <v>92563</v>
      </c>
      <c r="S40" s="52"/>
      <c r="T40" s="8"/>
      <c r="U40" s="52"/>
      <c r="V40" s="52"/>
      <c r="W40" s="52">
        <v>2159258</v>
      </c>
      <c r="X40" s="8"/>
      <c r="Y40" s="52">
        <v>2159258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-38721024</v>
      </c>
      <c r="D41" s="56">
        <f>SUM(D37:D40)</f>
        <v>0</v>
      </c>
      <c r="E41" s="57">
        <f t="shared" si="3"/>
        <v>38921579</v>
      </c>
      <c r="F41" s="58">
        <f t="shared" si="3"/>
        <v>2027375</v>
      </c>
      <c r="G41" s="58">
        <f t="shared" si="3"/>
        <v>59608709</v>
      </c>
      <c r="H41" s="58">
        <f t="shared" si="3"/>
        <v>-5437819</v>
      </c>
      <c r="I41" s="58">
        <f t="shared" si="3"/>
        <v>-2484728</v>
      </c>
      <c r="J41" s="58">
        <f t="shared" si="3"/>
        <v>51686162</v>
      </c>
      <c r="K41" s="58">
        <f t="shared" si="3"/>
        <v>-17224670</v>
      </c>
      <c r="L41" s="58">
        <f t="shared" si="3"/>
        <v>-9755636</v>
      </c>
      <c r="M41" s="58">
        <f t="shared" si="3"/>
        <v>46696449</v>
      </c>
      <c r="N41" s="58">
        <f t="shared" si="3"/>
        <v>19716143</v>
      </c>
      <c r="O41" s="58">
        <f t="shared" si="3"/>
        <v>-11831816</v>
      </c>
      <c r="P41" s="58">
        <f t="shared" si="3"/>
        <v>-6501146</v>
      </c>
      <c r="Q41" s="58">
        <f t="shared" si="3"/>
        <v>47391752</v>
      </c>
      <c r="R41" s="58">
        <f t="shared" si="3"/>
        <v>29058790</v>
      </c>
      <c r="S41" s="58">
        <f t="shared" si="3"/>
        <v>-5763542</v>
      </c>
      <c r="T41" s="58">
        <f t="shared" si="3"/>
        <v>-10017949</v>
      </c>
      <c r="U41" s="58">
        <f t="shared" si="3"/>
        <v>-15649608</v>
      </c>
      <c r="V41" s="58">
        <f t="shared" si="3"/>
        <v>-31431099</v>
      </c>
      <c r="W41" s="58">
        <f t="shared" si="3"/>
        <v>69029996</v>
      </c>
      <c r="X41" s="58">
        <f t="shared" si="3"/>
        <v>2027375</v>
      </c>
      <c r="Y41" s="58">
        <f t="shared" si="3"/>
        <v>67002621</v>
      </c>
      <c r="Z41" s="59">
        <f>+IF(X41&lt;&gt;0,+(Y41/X41)*100,0)</f>
        <v>3304.8952956409153</v>
      </c>
      <c r="AA41" s="56">
        <f>SUM(AA37:AA40)</f>
        <v>2027375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-38721024</v>
      </c>
      <c r="D43" s="64">
        <f>+D41-D42</f>
        <v>0</v>
      </c>
      <c r="E43" s="65">
        <f t="shared" si="4"/>
        <v>38921579</v>
      </c>
      <c r="F43" s="66">
        <f t="shared" si="4"/>
        <v>2027375</v>
      </c>
      <c r="G43" s="66">
        <f t="shared" si="4"/>
        <v>59608709</v>
      </c>
      <c r="H43" s="66">
        <f t="shared" si="4"/>
        <v>-5437819</v>
      </c>
      <c r="I43" s="66">
        <f t="shared" si="4"/>
        <v>-2484728</v>
      </c>
      <c r="J43" s="66">
        <f t="shared" si="4"/>
        <v>51686162</v>
      </c>
      <c r="K43" s="66">
        <f t="shared" si="4"/>
        <v>-17224670</v>
      </c>
      <c r="L43" s="66">
        <f t="shared" si="4"/>
        <v>-9755636</v>
      </c>
      <c r="M43" s="66">
        <f t="shared" si="4"/>
        <v>46696449</v>
      </c>
      <c r="N43" s="66">
        <f t="shared" si="4"/>
        <v>19716143</v>
      </c>
      <c r="O43" s="66">
        <f t="shared" si="4"/>
        <v>-11831816</v>
      </c>
      <c r="P43" s="66">
        <f t="shared" si="4"/>
        <v>-6501146</v>
      </c>
      <c r="Q43" s="66">
        <f t="shared" si="4"/>
        <v>47391752</v>
      </c>
      <c r="R43" s="66">
        <f t="shared" si="4"/>
        <v>29058790</v>
      </c>
      <c r="S43" s="66">
        <f t="shared" si="4"/>
        <v>-5763542</v>
      </c>
      <c r="T43" s="66">
        <f t="shared" si="4"/>
        <v>-10017949</v>
      </c>
      <c r="U43" s="66">
        <f t="shared" si="4"/>
        <v>-15649608</v>
      </c>
      <c r="V43" s="66">
        <f t="shared" si="4"/>
        <v>-31431099</v>
      </c>
      <c r="W43" s="66">
        <f t="shared" si="4"/>
        <v>69029996</v>
      </c>
      <c r="X43" s="66">
        <f t="shared" si="4"/>
        <v>2027375</v>
      </c>
      <c r="Y43" s="66">
        <f t="shared" si="4"/>
        <v>67002621</v>
      </c>
      <c r="Z43" s="67">
        <f>+IF(X43&lt;&gt;0,+(Y43/X43)*100,0)</f>
        <v>3304.8952956409153</v>
      </c>
      <c r="AA43" s="64">
        <f>+AA41-AA42</f>
        <v>2027375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-38721024</v>
      </c>
      <c r="D45" s="56">
        <f>SUM(D43:D44)</f>
        <v>0</v>
      </c>
      <c r="E45" s="57">
        <f t="shared" si="5"/>
        <v>38921579</v>
      </c>
      <c r="F45" s="58">
        <f t="shared" si="5"/>
        <v>2027375</v>
      </c>
      <c r="G45" s="58">
        <f t="shared" si="5"/>
        <v>59608709</v>
      </c>
      <c r="H45" s="58">
        <f t="shared" si="5"/>
        <v>-5437819</v>
      </c>
      <c r="I45" s="58">
        <f t="shared" si="5"/>
        <v>-2484728</v>
      </c>
      <c r="J45" s="58">
        <f t="shared" si="5"/>
        <v>51686162</v>
      </c>
      <c r="K45" s="58">
        <f t="shared" si="5"/>
        <v>-17224670</v>
      </c>
      <c r="L45" s="58">
        <f t="shared" si="5"/>
        <v>-9755636</v>
      </c>
      <c r="M45" s="58">
        <f t="shared" si="5"/>
        <v>46696449</v>
      </c>
      <c r="N45" s="58">
        <f t="shared" si="5"/>
        <v>19716143</v>
      </c>
      <c r="O45" s="58">
        <f t="shared" si="5"/>
        <v>-11831816</v>
      </c>
      <c r="P45" s="58">
        <f t="shared" si="5"/>
        <v>-6501146</v>
      </c>
      <c r="Q45" s="58">
        <f t="shared" si="5"/>
        <v>47391752</v>
      </c>
      <c r="R45" s="58">
        <f t="shared" si="5"/>
        <v>29058790</v>
      </c>
      <c r="S45" s="58">
        <f t="shared" si="5"/>
        <v>-5763542</v>
      </c>
      <c r="T45" s="58">
        <f t="shared" si="5"/>
        <v>-10017949</v>
      </c>
      <c r="U45" s="58">
        <f t="shared" si="5"/>
        <v>-15649608</v>
      </c>
      <c r="V45" s="58">
        <f t="shared" si="5"/>
        <v>-31431099</v>
      </c>
      <c r="W45" s="58">
        <f t="shared" si="5"/>
        <v>69029996</v>
      </c>
      <c r="X45" s="58">
        <f t="shared" si="5"/>
        <v>2027375</v>
      </c>
      <c r="Y45" s="58">
        <f t="shared" si="5"/>
        <v>67002621</v>
      </c>
      <c r="Z45" s="59">
        <f>+IF(X45&lt;&gt;0,+(Y45/X45)*100,0)</f>
        <v>3304.8952956409153</v>
      </c>
      <c r="AA45" s="56">
        <f>SUM(AA43:AA44)</f>
        <v>2027375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-38721024</v>
      </c>
      <c r="D47" s="71">
        <f>SUM(D45:D46)</f>
        <v>0</v>
      </c>
      <c r="E47" s="72">
        <f t="shared" si="6"/>
        <v>38921579</v>
      </c>
      <c r="F47" s="73">
        <f t="shared" si="6"/>
        <v>2027375</v>
      </c>
      <c r="G47" s="73">
        <f t="shared" si="6"/>
        <v>59608709</v>
      </c>
      <c r="H47" s="74">
        <f t="shared" si="6"/>
        <v>-5437819</v>
      </c>
      <c r="I47" s="74">
        <f t="shared" si="6"/>
        <v>-2484728</v>
      </c>
      <c r="J47" s="74">
        <f t="shared" si="6"/>
        <v>51686162</v>
      </c>
      <c r="K47" s="74">
        <f t="shared" si="6"/>
        <v>-17224670</v>
      </c>
      <c r="L47" s="74">
        <f t="shared" si="6"/>
        <v>-9755636</v>
      </c>
      <c r="M47" s="73">
        <f t="shared" si="6"/>
        <v>46696449</v>
      </c>
      <c r="N47" s="73">
        <f t="shared" si="6"/>
        <v>19716143</v>
      </c>
      <c r="O47" s="74">
        <f t="shared" si="6"/>
        <v>-11831816</v>
      </c>
      <c r="P47" s="74">
        <f t="shared" si="6"/>
        <v>-6501146</v>
      </c>
      <c r="Q47" s="74">
        <f t="shared" si="6"/>
        <v>47391752</v>
      </c>
      <c r="R47" s="74">
        <f t="shared" si="6"/>
        <v>29058790</v>
      </c>
      <c r="S47" s="74">
        <f t="shared" si="6"/>
        <v>-5763542</v>
      </c>
      <c r="T47" s="73">
        <f t="shared" si="6"/>
        <v>-10017949</v>
      </c>
      <c r="U47" s="73">
        <f t="shared" si="6"/>
        <v>-15649608</v>
      </c>
      <c r="V47" s="74">
        <f t="shared" si="6"/>
        <v>-31431099</v>
      </c>
      <c r="W47" s="74">
        <f t="shared" si="6"/>
        <v>69029996</v>
      </c>
      <c r="X47" s="74">
        <f t="shared" si="6"/>
        <v>2027375</v>
      </c>
      <c r="Y47" s="74">
        <f t="shared" si="6"/>
        <v>67002621</v>
      </c>
      <c r="Z47" s="75">
        <f>+IF(X47&lt;&gt;0,+(Y47/X47)*100,0)</f>
        <v>3304.8952956409153</v>
      </c>
      <c r="AA47" s="76">
        <f>SUM(AA45:AA46)</f>
        <v>2027375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452500385</v>
      </c>
      <c r="D5" s="6"/>
      <c r="E5" s="7">
        <v>493726321</v>
      </c>
      <c r="F5" s="8">
        <v>500014557</v>
      </c>
      <c r="G5" s="8">
        <v>1941</v>
      </c>
      <c r="H5" s="8">
        <v>54861741</v>
      </c>
      <c r="I5" s="8">
        <v>44001681</v>
      </c>
      <c r="J5" s="8">
        <v>98865363</v>
      </c>
      <c r="K5" s="8">
        <v>43697754</v>
      </c>
      <c r="L5" s="8">
        <v>44922432</v>
      </c>
      <c r="M5" s="8">
        <v>44266864</v>
      </c>
      <c r="N5" s="8">
        <v>132887050</v>
      </c>
      <c r="O5" s="8">
        <v>44266477</v>
      </c>
      <c r="P5" s="8">
        <v>45163824</v>
      </c>
      <c r="Q5" s="8">
        <v>44321770</v>
      </c>
      <c r="R5" s="8">
        <v>133752071</v>
      </c>
      <c r="S5" s="8">
        <v>44504073</v>
      </c>
      <c r="T5" s="8">
        <v>44836113</v>
      </c>
      <c r="U5" s="8">
        <v>44109217</v>
      </c>
      <c r="V5" s="8">
        <v>133449403</v>
      </c>
      <c r="W5" s="8">
        <v>498953887</v>
      </c>
      <c r="X5" s="8">
        <v>500014557</v>
      </c>
      <c r="Y5" s="8">
        <v>-1060670</v>
      </c>
      <c r="Z5" s="2">
        <v>-0.21</v>
      </c>
      <c r="AA5" s="6">
        <v>500014557</v>
      </c>
    </row>
    <row r="6" spans="1:27" ht="12.75">
      <c r="A6" s="23" t="s">
        <v>32</v>
      </c>
      <c r="B6" s="24"/>
      <c r="C6" s="6">
        <v>815738505</v>
      </c>
      <c r="D6" s="6"/>
      <c r="E6" s="7">
        <v>871411783</v>
      </c>
      <c r="F6" s="8">
        <v>841064337</v>
      </c>
      <c r="G6" s="8">
        <v>4021615</v>
      </c>
      <c r="H6" s="8">
        <v>73890402</v>
      </c>
      <c r="I6" s="8">
        <v>81303247</v>
      </c>
      <c r="J6" s="8">
        <v>159215264</v>
      </c>
      <c r="K6" s="8">
        <v>69369568</v>
      </c>
      <c r="L6" s="8">
        <v>70443612</v>
      </c>
      <c r="M6" s="8">
        <v>73985346</v>
      </c>
      <c r="N6" s="8">
        <v>213798526</v>
      </c>
      <c r="O6" s="8">
        <v>68046968</v>
      </c>
      <c r="P6" s="8">
        <v>78020633</v>
      </c>
      <c r="Q6" s="8">
        <v>81419913</v>
      </c>
      <c r="R6" s="8">
        <v>227487514</v>
      </c>
      <c r="S6" s="8">
        <v>65199310</v>
      </c>
      <c r="T6" s="8">
        <v>61755359</v>
      </c>
      <c r="U6" s="8">
        <v>47576665</v>
      </c>
      <c r="V6" s="8">
        <v>174531334</v>
      </c>
      <c r="W6" s="8">
        <v>775032638</v>
      </c>
      <c r="X6" s="8">
        <v>841064337</v>
      </c>
      <c r="Y6" s="8">
        <v>-66031699</v>
      </c>
      <c r="Z6" s="2">
        <v>-7.85</v>
      </c>
      <c r="AA6" s="6">
        <v>841064337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59753715</v>
      </c>
      <c r="D9" s="6"/>
      <c r="E9" s="7">
        <v>62847237</v>
      </c>
      <c r="F9" s="8">
        <v>62847237</v>
      </c>
      <c r="G9" s="8">
        <v>5693645</v>
      </c>
      <c r="H9" s="8">
        <v>5746129</v>
      </c>
      <c r="I9" s="8">
        <v>5681866</v>
      </c>
      <c r="J9" s="8">
        <v>17121640</v>
      </c>
      <c r="K9" s="8">
        <v>5406366</v>
      </c>
      <c r="L9" s="8">
        <v>5055697</v>
      </c>
      <c r="M9" s="8">
        <v>5597472</v>
      </c>
      <c r="N9" s="8">
        <v>16059535</v>
      </c>
      <c r="O9" s="8">
        <v>5845161</v>
      </c>
      <c r="P9" s="8">
        <v>5608972</v>
      </c>
      <c r="Q9" s="8">
        <v>5417875</v>
      </c>
      <c r="R9" s="8">
        <v>16872008</v>
      </c>
      <c r="S9" s="8">
        <v>5626194</v>
      </c>
      <c r="T9" s="8">
        <v>4835229</v>
      </c>
      <c r="U9" s="8">
        <v>5465408</v>
      </c>
      <c r="V9" s="8">
        <v>15926831</v>
      </c>
      <c r="W9" s="8">
        <v>65980014</v>
      </c>
      <c r="X9" s="8">
        <v>62847237</v>
      </c>
      <c r="Y9" s="8">
        <v>3132777</v>
      </c>
      <c r="Z9" s="2">
        <v>4.98</v>
      </c>
      <c r="AA9" s="6">
        <v>62847237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1339984</v>
      </c>
      <c r="D11" s="6"/>
      <c r="E11" s="7">
        <v>1685679</v>
      </c>
      <c r="F11" s="8">
        <v>2665679</v>
      </c>
      <c r="G11" s="8">
        <v>144273</v>
      </c>
      <c r="H11" s="8">
        <v>813019</v>
      </c>
      <c r="I11" s="8">
        <v>127664</v>
      </c>
      <c r="J11" s="8">
        <v>1084956</v>
      </c>
      <c r="K11" s="8">
        <v>131875</v>
      </c>
      <c r="L11" s="8">
        <v>115986</v>
      </c>
      <c r="M11" s="8">
        <v>360628</v>
      </c>
      <c r="N11" s="8">
        <v>608489</v>
      </c>
      <c r="O11" s="8">
        <v>1656455</v>
      </c>
      <c r="P11" s="8">
        <v>156602</v>
      </c>
      <c r="Q11" s="8">
        <v>175670</v>
      </c>
      <c r="R11" s="8">
        <v>1988727</v>
      </c>
      <c r="S11" s="8">
        <v>2961</v>
      </c>
      <c r="T11" s="8">
        <v>156161</v>
      </c>
      <c r="U11" s="8">
        <v>91985</v>
      </c>
      <c r="V11" s="8">
        <v>251107</v>
      </c>
      <c r="W11" s="8">
        <v>3933279</v>
      </c>
      <c r="X11" s="8">
        <v>2665679</v>
      </c>
      <c r="Y11" s="8">
        <v>1267600</v>
      </c>
      <c r="Z11" s="2">
        <v>47.55</v>
      </c>
      <c r="AA11" s="6">
        <v>2665679</v>
      </c>
    </row>
    <row r="12" spans="1:27" ht="12.75">
      <c r="A12" s="25" t="s">
        <v>37</v>
      </c>
      <c r="B12" s="29"/>
      <c r="C12" s="6">
        <v>40733869</v>
      </c>
      <c r="D12" s="6"/>
      <c r="E12" s="7">
        <v>33138539</v>
      </c>
      <c r="F12" s="8">
        <v>40869271</v>
      </c>
      <c r="G12" s="8">
        <v>250708</v>
      </c>
      <c r="H12" s="8">
        <v>1128819</v>
      </c>
      <c r="I12" s="8">
        <v>5114855</v>
      </c>
      <c r="J12" s="8">
        <v>6494382</v>
      </c>
      <c r="K12" s="8">
        <v>2817603</v>
      </c>
      <c r="L12" s="8">
        <v>2528414</v>
      </c>
      <c r="M12" s="8">
        <v>3010445</v>
      </c>
      <c r="N12" s="8">
        <v>8356462</v>
      </c>
      <c r="O12" s="8">
        <v>3112346</v>
      </c>
      <c r="P12" s="8">
        <v>3157854</v>
      </c>
      <c r="Q12" s="8">
        <v>576164</v>
      </c>
      <c r="R12" s="8">
        <v>6846364</v>
      </c>
      <c r="S12" s="8">
        <v>7149462</v>
      </c>
      <c r="T12" s="8">
        <v>2529405</v>
      </c>
      <c r="U12" s="8">
        <v>8446390</v>
      </c>
      <c r="V12" s="8">
        <v>18125257</v>
      </c>
      <c r="W12" s="8">
        <v>39822465</v>
      </c>
      <c r="X12" s="8">
        <v>40869271</v>
      </c>
      <c r="Y12" s="8">
        <v>-1046806</v>
      </c>
      <c r="Z12" s="2">
        <v>-2.56</v>
      </c>
      <c r="AA12" s="6">
        <v>40869271</v>
      </c>
    </row>
    <row r="13" spans="1:27" ht="12.75">
      <c r="A13" s="23" t="s">
        <v>38</v>
      </c>
      <c r="B13" s="29"/>
      <c r="C13" s="6">
        <v>6347681</v>
      </c>
      <c r="D13" s="6"/>
      <c r="E13" s="7">
        <v>7565804</v>
      </c>
      <c r="F13" s="8">
        <v>10315804</v>
      </c>
      <c r="G13" s="8">
        <v>703746</v>
      </c>
      <c r="H13" s="8">
        <v>695408</v>
      </c>
      <c r="I13" s="8">
        <v>695282</v>
      </c>
      <c r="J13" s="8">
        <v>2094436</v>
      </c>
      <c r="K13" s="8">
        <v>671185</v>
      </c>
      <c r="L13" s="8">
        <v>731082</v>
      </c>
      <c r="M13" s="8">
        <v>720965</v>
      </c>
      <c r="N13" s="8">
        <v>2123232</v>
      </c>
      <c r="O13" s="8">
        <v>830470</v>
      </c>
      <c r="P13" s="8">
        <v>724660</v>
      </c>
      <c r="Q13" s="8">
        <v>721874</v>
      </c>
      <c r="R13" s="8">
        <v>2277004</v>
      </c>
      <c r="S13" s="8">
        <v>779639</v>
      </c>
      <c r="T13" s="8">
        <v>867416</v>
      </c>
      <c r="U13" s="8">
        <v>223432</v>
      </c>
      <c r="V13" s="8">
        <v>1870487</v>
      </c>
      <c r="W13" s="8">
        <v>8365159</v>
      </c>
      <c r="X13" s="8">
        <v>10315804</v>
      </c>
      <c r="Y13" s="8">
        <v>-1950645</v>
      </c>
      <c r="Z13" s="2">
        <v>-18.91</v>
      </c>
      <c r="AA13" s="6">
        <v>10315804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27500449</v>
      </c>
      <c r="D15" s="6"/>
      <c r="E15" s="7">
        <v>40020300</v>
      </c>
      <c r="F15" s="8">
        <v>41720035</v>
      </c>
      <c r="G15" s="8">
        <v>1397332</v>
      </c>
      <c r="H15" s="8">
        <v>1178190</v>
      </c>
      <c r="I15" s="8">
        <v>1272276</v>
      </c>
      <c r="J15" s="8">
        <v>3847798</v>
      </c>
      <c r="K15" s="8">
        <v>1331800</v>
      </c>
      <c r="L15" s="8">
        <v>1231432</v>
      </c>
      <c r="M15" s="8">
        <v>1418765</v>
      </c>
      <c r="N15" s="8">
        <v>3981997</v>
      </c>
      <c r="O15" s="8">
        <v>1593184</v>
      </c>
      <c r="P15" s="8">
        <v>1344206</v>
      </c>
      <c r="Q15" s="8">
        <v>1442655</v>
      </c>
      <c r="R15" s="8">
        <v>4380045</v>
      </c>
      <c r="S15" s="8">
        <v>1423163</v>
      </c>
      <c r="T15" s="8">
        <v>1554743</v>
      </c>
      <c r="U15" s="8">
        <v>532970</v>
      </c>
      <c r="V15" s="8">
        <v>3510876</v>
      </c>
      <c r="W15" s="8">
        <v>15720716</v>
      </c>
      <c r="X15" s="8">
        <v>41720035</v>
      </c>
      <c r="Y15" s="8">
        <v>-25999319</v>
      </c>
      <c r="Z15" s="2">
        <v>-62.32</v>
      </c>
      <c r="AA15" s="6">
        <v>41720035</v>
      </c>
    </row>
    <row r="16" spans="1:27" ht="12.75">
      <c r="A16" s="23" t="s">
        <v>41</v>
      </c>
      <c r="B16" s="29"/>
      <c r="C16" s="6">
        <v>229250</v>
      </c>
      <c r="D16" s="6"/>
      <c r="E16" s="7">
        <v>299214</v>
      </c>
      <c r="F16" s="8">
        <v>299214</v>
      </c>
      <c r="G16" s="8">
        <v>27130</v>
      </c>
      <c r="H16" s="8">
        <v>13506</v>
      </c>
      <c r="I16" s="8">
        <v>49556</v>
      </c>
      <c r="J16" s="8">
        <v>90192</v>
      </c>
      <c r="K16" s="8">
        <v>43410</v>
      </c>
      <c r="L16" s="8">
        <v>39854</v>
      </c>
      <c r="M16" s="8">
        <v>32078</v>
      </c>
      <c r="N16" s="8">
        <v>115342</v>
      </c>
      <c r="O16" s="8">
        <v>19774</v>
      </c>
      <c r="P16" s="8">
        <v>13803</v>
      </c>
      <c r="Q16" s="8">
        <v>9151</v>
      </c>
      <c r="R16" s="8">
        <v>42728</v>
      </c>
      <c r="S16" s="8">
        <v>1217</v>
      </c>
      <c r="T16" s="8">
        <v>20859</v>
      </c>
      <c r="U16" s="8">
        <v>461</v>
      </c>
      <c r="V16" s="8">
        <v>22537</v>
      </c>
      <c r="W16" s="8">
        <v>270799</v>
      </c>
      <c r="X16" s="8">
        <v>299214</v>
      </c>
      <c r="Y16" s="8">
        <v>-28415</v>
      </c>
      <c r="Z16" s="2">
        <v>-9.5</v>
      </c>
      <c r="AA16" s="6">
        <v>299214</v>
      </c>
    </row>
    <row r="17" spans="1:27" ht="12.75">
      <c r="A17" s="23" t="s">
        <v>42</v>
      </c>
      <c r="B17" s="29"/>
      <c r="C17" s="6">
        <v>10907501</v>
      </c>
      <c r="D17" s="6"/>
      <c r="E17" s="7">
        <v>11701054</v>
      </c>
      <c r="F17" s="8">
        <v>11801054</v>
      </c>
      <c r="G17" s="8">
        <v>934157</v>
      </c>
      <c r="H17" s="8">
        <v>908444</v>
      </c>
      <c r="I17" s="8">
        <v>845694</v>
      </c>
      <c r="J17" s="8">
        <v>2688295</v>
      </c>
      <c r="K17" s="8">
        <v>822270</v>
      </c>
      <c r="L17" s="8">
        <v>728342</v>
      </c>
      <c r="M17" s="8">
        <v>846085</v>
      </c>
      <c r="N17" s="8">
        <v>2396697</v>
      </c>
      <c r="O17" s="8">
        <v>767576</v>
      </c>
      <c r="P17" s="8">
        <v>814005</v>
      </c>
      <c r="Q17" s="8">
        <v>763805</v>
      </c>
      <c r="R17" s="8">
        <v>2345386</v>
      </c>
      <c r="S17" s="8"/>
      <c r="T17" s="8"/>
      <c r="U17" s="8"/>
      <c r="V17" s="8"/>
      <c r="W17" s="8">
        <v>7430378</v>
      </c>
      <c r="X17" s="8">
        <v>11801054</v>
      </c>
      <c r="Y17" s="8">
        <v>-4370676</v>
      </c>
      <c r="Z17" s="2">
        <v>-37.04</v>
      </c>
      <c r="AA17" s="6">
        <v>11801054</v>
      </c>
    </row>
    <row r="18" spans="1:27" ht="12.75">
      <c r="A18" s="23" t="s">
        <v>43</v>
      </c>
      <c r="B18" s="29"/>
      <c r="C18" s="6">
        <v>195031458</v>
      </c>
      <c r="D18" s="6"/>
      <c r="E18" s="7">
        <v>185135307</v>
      </c>
      <c r="F18" s="8">
        <v>185204570</v>
      </c>
      <c r="G18" s="8">
        <v>69888112</v>
      </c>
      <c r="H18" s="8">
        <v>1114589</v>
      </c>
      <c r="I18" s="8">
        <v>1083964</v>
      </c>
      <c r="J18" s="8">
        <v>72086665</v>
      </c>
      <c r="K18" s="8">
        <v>1793478</v>
      </c>
      <c r="L18" s="8">
        <v>7599112</v>
      </c>
      <c r="M18" s="8">
        <v>60433502</v>
      </c>
      <c r="N18" s="8">
        <v>69826092</v>
      </c>
      <c r="O18" s="8">
        <v>-1437591</v>
      </c>
      <c r="P18" s="8">
        <v>-2842118</v>
      </c>
      <c r="Q18" s="8">
        <v>43098840</v>
      </c>
      <c r="R18" s="8">
        <v>38819131</v>
      </c>
      <c r="S18" s="8"/>
      <c r="T18" s="8">
        <v>1684837</v>
      </c>
      <c r="U18" s="8">
        <v>166506</v>
      </c>
      <c r="V18" s="8">
        <v>1851343</v>
      </c>
      <c r="W18" s="8">
        <v>182583231</v>
      </c>
      <c r="X18" s="8">
        <v>185204570</v>
      </c>
      <c r="Y18" s="8">
        <v>-2621339</v>
      </c>
      <c r="Z18" s="2">
        <v>-1.42</v>
      </c>
      <c r="AA18" s="6">
        <v>185204570</v>
      </c>
    </row>
    <row r="19" spans="1:27" ht="12.75">
      <c r="A19" s="23" t="s">
        <v>44</v>
      </c>
      <c r="B19" s="29"/>
      <c r="C19" s="6">
        <v>17761154</v>
      </c>
      <c r="D19" s="6"/>
      <c r="E19" s="7">
        <v>29741238</v>
      </c>
      <c r="F19" s="26">
        <v>27898792</v>
      </c>
      <c r="G19" s="26">
        <v>8295985</v>
      </c>
      <c r="H19" s="26">
        <v>3049247</v>
      </c>
      <c r="I19" s="26">
        <v>1938523</v>
      </c>
      <c r="J19" s="26">
        <v>13283755</v>
      </c>
      <c r="K19" s="26">
        <v>-89287</v>
      </c>
      <c r="L19" s="26">
        <v>1606542</v>
      </c>
      <c r="M19" s="26">
        <v>1783691</v>
      </c>
      <c r="N19" s="26">
        <v>3300946</v>
      </c>
      <c r="O19" s="26">
        <v>1776278</v>
      </c>
      <c r="P19" s="26">
        <v>914219</v>
      </c>
      <c r="Q19" s="26">
        <v>-1897114</v>
      </c>
      <c r="R19" s="26">
        <v>793383</v>
      </c>
      <c r="S19" s="26">
        <v>4841193</v>
      </c>
      <c r="T19" s="26">
        <v>1755016</v>
      </c>
      <c r="U19" s="26">
        <v>4358561</v>
      </c>
      <c r="V19" s="26">
        <v>10954770</v>
      </c>
      <c r="W19" s="26">
        <v>28332854</v>
      </c>
      <c r="X19" s="26">
        <v>27898792</v>
      </c>
      <c r="Y19" s="26">
        <v>434062</v>
      </c>
      <c r="Z19" s="27">
        <v>1.56</v>
      </c>
      <c r="AA19" s="28">
        <v>27898792</v>
      </c>
    </row>
    <row r="20" spans="1:27" ht="12.75">
      <c r="A20" s="23" t="s">
        <v>45</v>
      </c>
      <c r="B20" s="29"/>
      <c r="C20" s="6">
        <v>4986209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>
        <v>307683</v>
      </c>
      <c r="U20" s="8"/>
      <c r="V20" s="8">
        <v>307683</v>
      </c>
      <c r="W20" s="30">
        <v>307683</v>
      </c>
      <c r="X20" s="8"/>
      <c r="Y20" s="8">
        <v>307683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1632830160</v>
      </c>
      <c r="D21" s="33">
        <f t="shared" si="0"/>
        <v>0</v>
      </c>
      <c r="E21" s="34">
        <f t="shared" si="0"/>
        <v>1737272476</v>
      </c>
      <c r="F21" s="35">
        <f t="shared" si="0"/>
        <v>1724700550</v>
      </c>
      <c r="G21" s="35">
        <f t="shared" si="0"/>
        <v>91358644</v>
      </c>
      <c r="H21" s="35">
        <f t="shared" si="0"/>
        <v>143399494</v>
      </c>
      <c r="I21" s="35">
        <f t="shared" si="0"/>
        <v>142114608</v>
      </c>
      <c r="J21" s="35">
        <f t="shared" si="0"/>
        <v>376872746</v>
      </c>
      <c r="K21" s="35">
        <f t="shared" si="0"/>
        <v>125996022</v>
      </c>
      <c r="L21" s="35">
        <f t="shared" si="0"/>
        <v>135002505</v>
      </c>
      <c r="M21" s="35">
        <f t="shared" si="0"/>
        <v>192455841</v>
      </c>
      <c r="N21" s="35">
        <f t="shared" si="0"/>
        <v>453454368</v>
      </c>
      <c r="O21" s="35">
        <f t="shared" si="0"/>
        <v>126477098</v>
      </c>
      <c r="P21" s="35">
        <f t="shared" si="0"/>
        <v>133076660</v>
      </c>
      <c r="Q21" s="35">
        <f t="shared" si="0"/>
        <v>176050603</v>
      </c>
      <c r="R21" s="35">
        <f t="shared" si="0"/>
        <v>435604361</v>
      </c>
      <c r="S21" s="35">
        <f t="shared" si="0"/>
        <v>129527212</v>
      </c>
      <c r="T21" s="35">
        <f t="shared" si="0"/>
        <v>120302821</v>
      </c>
      <c r="U21" s="35">
        <f t="shared" si="0"/>
        <v>110971595</v>
      </c>
      <c r="V21" s="35">
        <f t="shared" si="0"/>
        <v>360801628</v>
      </c>
      <c r="W21" s="35">
        <f t="shared" si="0"/>
        <v>1626733103</v>
      </c>
      <c r="X21" s="35">
        <f t="shared" si="0"/>
        <v>1724700550</v>
      </c>
      <c r="Y21" s="35">
        <f t="shared" si="0"/>
        <v>-97967447</v>
      </c>
      <c r="Z21" s="36">
        <f>+IF(X21&lt;&gt;0,+(Y21/X21)*100,0)</f>
        <v>-5.68025834977556</v>
      </c>
      <c r="AA21" s="33">
        <f>SUM(AA5:AA20)</f>
        <v>1724700550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357891445</v>
      </c>
      <c r="D24" s="6"/>
      <c r="E24" s="7">
        <v>447322076</v>
      </c>
      <c r="F24" s="8">
        <v>418704950</v>
      </c>
      <c r="G24" s="8">
        <v>32977816</v>
      </c>
      <c r="H24" s="8">
        <v>31261397</v>
      </c>
      <c r="I24" s="8">
        <v>32756629</v>
      </c>
      <c r="J24" s="8">
        <v>96995842</v>
      </c>
      <c r="K24" s="8">
        <v>32031599</v>
      </c>
      <c r="L24" s="8">
        <v>32637738</v>
      </c>
      <c r="M24" s="8">
        <v>35809407</v>
      </c>
      <c r="N24" s="8">
        <v>100478744</v>
      </c>
      <c r="O24" s="8">
        <v>37963844</v>
      </c>
      <c r="P24" s="8">
        <v>31797314</v>
      </c>
      <c r="Q24" s="8">
        <v>32253207</v>
      </c>
      <c r="R24" s="8">
        <v>102014365</v>
      </c>
      <c r="S24" s="8">
        <v>292977</v>
      </c>
      <c r="T24" s="8">
        <v>34529957</v>
      </c>
      <c r="U24" s="8">
        <v>33643712</v>
      </c>
      <c r="V24" s="8">
        <v>68466646</v>
      </c>
      <c r="W24" s="8">
        <v>367955597</v>
      </c>
      <c r="X24" s="8">
        <v>418704950</v>
      </c>
      <c r="Y24" s="8">
        <v>-50749353</v>
      </c>
      <c r="Z24" s="2">
        <v>-12.12</v>
      </c>
      <c r="AA24" s="6">
        <v>418704950</v>
      </c>
    </row>
    <row r="25" spans="1:27" ht="12.75">
      <c r="A25" s="25" t="s">
        <v>49</v>
      </c>
      <c r="B25" s="24"/>
      <c r="C25" s="6">
        <v>22293002</v>
      </c>
      <c r="D25" s="6"/>
      <c r="E25" s="7">
        <v>24043277</v>
      </c>
      <c r="F25" s="8">
        <v>24043277</v>
      </c>
      <c r="G25" s="8">
        <v>1749718</v>
      </c>
      <c r="H25" s="8">
        <v>1734793</v>
      </c>
      <c r="I25" s="8">
        <v>1776625</v>
      </c>
      <c r="J25" s="8">
        <v>5261136</v>
      </c>
      <c r="K25" s="8">
        <v>1793161</v>
      </c>
      <c r="L25" s="8">
        <v>1798106</v>
      </c>
      <c r="M25" s="8">
        <v>1803650</v>
      </c>
      <c r="N25" s="8">
        <v>5394917</v>
      </c>
      <c r="O25" s="8">
        <v>1868636</v>
      </c>
      <c r="P25" s="8">
        <v>1923191</v>
      </c>
      <c r="Q25" s="8">
        <v>1837101</v>
      </c>
      <c r="R25" s="8">
        <v>5628928</v>
      </c>
      <c r="S25" s="8"/>
      <c r="T25" s="8">
        <v>2541289</v>
      </c>
      <c r="U25" s="8">
        <v>1900266</v>
      </c>
      <c r="V25" s="8">
        <v>4441555</v>
      </c>
      <c r="W25" s="8">
        <v>20726536</v>
      </c>
      <c r="X25" s="8">
        <v>24043277</v>
      </c>
      <c r="Y25" s="8">
        <v>-3316741</v>
      </c>
      <c r="Z25" s="2">
        <v>-13.79</v>
      </c>
      <c r="AA25" s="6">
        <v>24043277</v>
      </c>
    </row>
    <row r="26" spans="1:27" ht="12.75">
      <c r="A26" s="25" t="s">
        <v>50</v>
      </c>
      <c r="B26" s="24"/>
      <c r="C26" s="6">
        <v>21487919</v>
      </c>
      <c r="D26" s="6"/>
      <c r="E26" s="7">
        <v>8661952</v>
      </c>
      <c r="F26" s="8">
        <v>21447860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4467220</v>
      </c>
      <c r="T26" s="8"/>
      <c r="U26" s="8">
        <v>171312</v>
      </c>
      <c r="V26" s="8">
        <v>4638532</v>
      </c>
      <c r="W26" s="8">
        <v>4638532</v>
      </c>
      <c r="X26" s="8">
        <v>21447860</v>
      </c>
      <c r="Y26" s="8">
        <v>-16809328</v>
      </c>
      <c r="Z26" s="2">
        <v>-78.37</v>
      </c>
      <c r="AA26" s="6">
        <v>21447860</v>
      </c>
    </row>
    <row r="27" spans="1:27" ht="12.75">
      <c r="A27" s="25" t="s">
        <v>51</v>
      </c>
      <c r="B27" s="24"/>
      <c r="C27" s="6">
        <v>70863364</v>
      </c>
      <c r="D27" s="6"/>
      <c r="E27" s="7">
        <v>90643988</v>
      </c>
      <c r="F27" s="8">
        <v>90643995</v>
      </c>
      <c r="G27" s="8">
        <v>-26860</v>
      </c>
      <c r="H27" s="8">
        <v>23000</v>
      </c>
      <c r="I27" s="8">
        <v>22664886</v>
      </c>
      <c r="J27" s="8">
        <v>22661026</v>
      </c>
      <c r="K27" s="8">
        <v>1549177</v>
      </c>
      <c r="L27" s="8">
        <v>6052547</v>
      </c>
      <c r="M27" s="8">
        <v>6052545</v>
      </c>
      <c r="N27" s="8">
        <v>13654269</v>
      </c>
      <c r="O27" s="8">
        <v>6052546</v>
      </c>
      <c r="P27" s="8">
        <v>6052545</v>
      </c>
      <c r="Q27" s="8">
        <v>6052545</v>
      </c>
      <c r="R27" s="8">
        <v>18157636</v>
      </c>
      <c r="S27" s="8"/>
      <c r="T27" s="8">
        <v>6052547</v>
      </c>
      <c r="U27" s="8">
        <v>6052548</v>
      </c>
      <c r="V27" s="8">
        <v>12105095</v>
      </c>
      <c r="W27" s="8">
        <v>66578026</v>
      </c>
      <c r="X27" s="8">
        <v>90643995</v>
      </c>
      <c r="Y27" s="8">
        <v>-24065969</v>
      </c>
      <c r="Z27" s="2">
        <v>-26.55</v>
      </c>
      <c r="AA27" s="6">
        <v>90643995</v>
      </c>
    </row>
    <row r="28" spans="1:27" ht="12.75">
      <c r="A28" s="25" t="s">
        <v>52</v>
      </c>
      <c r="B28" s="24"/>
      <c r="C28" s="6">
        <v>22222847</v>
      </c>
      <c r="D28" s="6"/>
      <c r="E28" s="7">
        <v>23698683</v>
      </c>
      <c r="F28" s="8">
        <v>23698683</v>
      </c>
      <c r="G28" s="8"/>
      <c r="H28" s="8"/>
      <c r="I28" s="8">
        <v>762661</v>
      </c>
      <c r="J28" s="8">
        <v>762661</v>
      </c>
      <c r="K28" s="8"/>
      <c r="L28" s="8"/>
      <c r="M28" s="8">
        <v>10231293</v>
      </c>
      <c r="N28" s="8">
        <v>10231293</v>
      </c>
      <c r="O28" s="8"/>
      <c r="P28" s="8"/>
      <c r="Q28" s="8">
        <v>676604</v>
      </c>
      <c r="R28" s="8">
        <v>676604</v>
      </c>
      <c r="S28" s="8"/>
      <c r="T28" s="8"/>
      <c r="U28" s="8">
        <v>9832998</v>
      </c>
      <c r="V28" s="8">
        <v>9832998</v>
      </c>
      <c r="W28" s="8">
        <v>21503556</v>
      </c>
      <c r="X28" s="8">
        <v>23698683</v>
      </c>
      <c r="Y28" s="8">
        <v>-2195127</v>
      </c>
      <c r="Z28" s="2">
        <v>-9.26</v>
      </c>
      <c r="AA28" s="6">
        <v>23698683</v>
      </c>
    </row>
    <row r="29" spans="1:27" ht="12.75">
      <c r="A29" s="25" t="s">
        <v>53</v>
      </c>
      <c r="B29" s="24"/>
      <c r="C29" s="6">
        <v>630605186</v>
      </c>
      <c r="D29" s="6"/>
      <c r="E29" s="7">
        <v>738059000</v>
      </c>
      <c r="F29" s="8">
        <v>741356247</v>
      </c>
      <c r="G29" s="8"/>
      <c r="H29" s="8">
        <v>87393496</v>
      </c>
      <c r="I29" s="8">
        <v>84025604</v>
      </c>
      <c r="J29" s="8">
        <v>171419100</v>
      </c>
      <c r="K29" s="8">
        <v>51816580</v>
      </c>
      <c r="L29" s="8">
        <v>53765072</v>
      </c>
      <c r="M29" s="8">
        <v>53839771</v>
      </c>
      <c r="N29" s="8">
        <v>159421423</v>
      </c>
      <c r="O29" s="8">
        <v>53890695</v>
      </c>
      <c r="P29" s="8">
        <v>56616509</v>
      </c>
      <c r="Q29" s="8">
        <v>51737032</v>
      </c>
      <c r="R29" s="8">
        <v>162244236</v>
      </c>
      <c r="S29" s="8"/>
      <c r="T29" s="8">
        <v>42817595</v>
      </c>
      <c r="U29" s="8">
        <v>45102299</v>
      </c>
      <c r="V29" s="8">
        <v>87919894</v>
      </c>
      <c r="W29" s="8">
        <v>581004653</v>
      </c>
      <c r="X29" s="8">
        <v>741356247</v>
      </c>
      <c r="Y29" s="8">
        <v>-160351594</v>
      </c>
      <c r="Z29" s="2">
        <v>-21.63</v>
      </c>
      <c r="AA29" s="6">
        <v>741356247</v>
      </c>
    </row>
    <row r="30" spans="1:27" ht="12.75">
      <c r="A30" s="25" t="s">
        <v>54</v>
      </c>
      <c r="B30" s="24"/>
      <c r="C30" s="6">
        <v>13452762</v>
      </c>
      <c r="D30" s="6"/>
      <c r="E30" s="7">
        <v>15970934</v>
      </c>
      <c r="F30" s="8">
        <v>21990035</v>
      </c>
      <c r="G30" s="8">
        <v>626974</v>
      </c>
      <c r="H30" s="8">
        <v>740953</v>
      </c>
      <c r="I30" s="8">
        <v>516236</v>
      </c>
      <c r="J30" s="8">
        <v>1884163</v>
      </c>
      <c r="K30" s="8">
        <v>739352</v>
      </c>
      <c r="L30" s="8">
        <v>2079445</v>
      </c>
      <c r="M30" s="8">
        <v>1441695</v>
      </c>
      <c r="N30" s="8">
        <v>4260492</v>
      </c>
      <c r="O30" s="8">
        <v>565315</v>
      </c>
      <c r="P30" s="8">
        <v>973506</v>
      </c>
      <c r="Q30" s="8">
        <v>744184</v>
      </c>
      <c r="R30" s="8">
        <v>2283005</v>
      </c>
      <c r="S30" s="8">
        <v>66827</v>
      </c>
      <c r="T30" s="8">
        <v>455364</v>
      </c>
      <c r="U30" s="8">
        <v>2073601</v>
      </c>
      <c r="V30" s="8">
        <v>2595792</v>
      </c>
      <c r="W30" s="8">
        <v>11023452</v>
      </c>
      <c r="X30" s="8">
        <v>21990035</v>
      </c>
      <c r="Y30" s="8">
        <v>-10966583</v>
      </c>
      <c r="Z30" s="2">
        <v>-49.87</v>
      </c>
      <c r="AA30" s="6">
        <v>21990035</v>
      </c>
    </row>
    <row r="31" spans="1:27" ht="12.75">
      <c r="A31" s="25" t="s">
        <v>55</v>
      </c>
      <c r="B31" s="24"/>
      <c r="C31" s="6">
        <v>172494666</v>
      </c>
      <c r="D31" s="6"/>
      <c r="E31" s="7">
        <v>199339133</v>
      </c>
      <c r="F31" s="8">
        <v>192177201</v>
      </c>
      <c r="G31" s="8">
        <v>3953573</v>
      </c>
      <c r="H31" s="8">
        <v>13991560</v>
      </c>
      <c r="I31" s="8">
        <v>13029571</v>
      </c>
      <c r="J31" s="8">
        <v>30974704</v>
      </c>
      <c r="K31" s="8">
        <v>12380736</v>
      </c>
      <c r="L31" s="8">
        <v>16572107</v>
      </c>
      <c r="M31" s="8">
        <v>15549156</v>
      </c>
      <c r="N31" s="8">
        <v>44501999</v>
      </c>
      <c r="O31" s="8">
        <v>17967622</v>
      </c>
      <c r="P31" s="8">
        <v>12216272</v>
      </c>
      <c r="Q31" s="8">
        <v>14773616</v>
      </c>
      <c r="R31" s="8">
        <v>44957510</v>
      </c>
      <c r="S31" s="8">
        <v>1591816</v>
      </c>
      <c r="T31" s="8">
        <v>17497508</v>
      </c>
      <c r="U31" s="8">
        <v>14840007</v>
      </c>
      <c r="V31" s="8">
        <v>33929331</v>
      </c>
      <c r="W31" s="8">
        <v>154363544</v>
      </c>
      <c r="X31" s="8">
        <v>192177201</v>
      </c>
      <c r="Y31" s="8">
        <v>-37813657</v>
      </c>
      <c r="Z31" s="2">
        <v>-19.68</v>
      </c>
      <c r="AA31" s="6">
        <v>192177201</v>
      </c>
    </row>
    <row r="32" spans="1:27" ht="12.75">
      <c r="A32" s="25" t="s">
        <v>43</v>
      </c>
      <c r="B32" s="24"/>
      <c r="C32" s="6">
        <v>6813925</v>
      </c>
      <c r="D32" s="6"/>
      <c r="E32" s="7">
        <v>9267166</v>
      </c>
      <c r="F32" s="8">
        <v>8127166</v>
      </c>
      <c r="G32" s="8">
        <v>14411</v>
      </c>
      <c r="H32" s="8">
        <v>431886</v>
      </c>
      <c r="I32" s="8">
        <v>529392</v>
      </c>
      <c r="J32" s="8">
        <v>975689</v>
      </c>
      <c r="K32" s="8">
        <v>453538</v>
      </c>
      <c r="L32" s="8">
        <v>431959</v>
      </c>
      <c r="M32" s="8">
        <v>282021</v>
      </c>
      <c r="N32" s="8">
        <v>1167518</v>
      </c>
      <c r="O32" s="8">
        <v>787918</v>
      </c>
      <c r="P32" s="8">
        <v>417336</v>
      </c>
      <c r="Q32" s="8">
        <v>487137</v>
      </c>
      <c r="R32" s="8">
        <v>1692391</v>
      </c>
      <c r="S32" s="8"/>
      <c r="T32" s="8">
        <v>1079084</v>
      </c>
      <c r="U32" s="8">
        <v>799114</v>
      </c>
      <c r="V32" s="8">
        <v>1878198</v>
      </c>
      <c r="W32" s="8">
        <v>5713796</v>
      </c>
      <c r="X32" s="8">
        <v>8127166</v>
      </c>
      <c r="Y32" s="8">
        <v>-2413370</v>
      </c>
      <c r="Z32" s="2">
        <v>-29.7</v>
      </c>
      <c r="AA32" s="6">
        <v>8127166</v>
      </c>
    </row>
    <row r="33" spans="1:27" ht="12.75">
      <c r="A33" s="25" t="s">
        <v>56</v>
      </c>
      <c r="B33" s="24"/>
      <c r="C33" s="6">
        <v>140388549</v>
      </c>
      <c r="D33" s="6"/>
      <c r="E33" s="7">
        <v>188709188</v>
      </c>
      <c r="F33" s="8">
        <v>190326009</v>
      </c>
      <c r="G33" s="8">
        <v>5404399</v>
      </c>
      <c r="H33" s="8">
        <v>5641270</v>
      </c>
      <c r="I33" s="8">
        <v>5704983</v>
      </c>
      <c r="J33" s="8">
        <v>16750652</v>
      </c>
      <c r="K33" s="8">
        <v>13987980</v>
      </c>
      <c r="L33" s="8">
        <v>10154001</v>
      </c>
      <c r="M33" s="8">
        <v>13524922</v>
      </c>
      <c r="N33" s="8">
        <v>37666903</v>
      </c>
      <c r="O33" s="8">
        <v>11948368</v>
      </c>
      <c r="P33" s="8">
        <v>6013789</v>
      </c>
      <c r="Q33" s="8">
        <v>9117726</v>
      </c>
      <c r="R33" s="8">
        <v>27079883</v>
      </c>
      <c r="S33" s="8">
        <v>2744546</v>
      </c>
      <c r="T33" s="8">
        <v>10449823</v>
      </c>
      <c r="U33" s="8">
        <v>13021108</v>
      </c>
      <c r="V33" s="8">
        <v>26215477</v>
      </c>
      <c r="W33" s="8">
        <v>107712915</v>
      </c>
      <c r="X33" s="8">
        <v>190326009</v>
      </c>
      <c r="Y33" s="8">
        <v>-82613094</v>
      </c>
      <c r="Z33" s="2">
        <v>-43.41</v>
      </c>
      <c r="AA33" s="6">
        <v>190326009</v>
      </c>
    </row>
    <row r="34" spans="1:27" ht="12.75">
      <c r="A34" s="23" t="s">
        <v>57</v>
      </c>
      <c r="B34" s="29"/>
      <c r="C34" s="6">
        <v>3899943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13725</v>
      </c>
      <c r="U34" s="8"/>
      <c r="V34" s="8">
        <v>13725</v>
      </c>
      <c r="W34" s="8">
        <v>13725</v>
      </c>
      <c r="X34" s="8"/>
      <c r="Y34" s="8">
        <v>13725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1462413608</v>
      </c>
      <c r="D35" s="33">
        <f>SUM(D24:D34)</f>
        <v>0</v>
      </c>
      <c r="E35" s="34">
        <f t="shared" si="1"/>
        <v>1745715397</v>
      </c>
      <c r="F35" s="35">
        <f t="shared" si="1"/>
        <v>1732515423</v>
      </c>
      <c r="G35" s="35">
        <f t="shared" si="1"/>
        <v>44700031</v>
      </c>
      <c r="H35" s="35">
        <f t="shared" si="1"/>
        <v>141218355</v>
      </c>
      <c r="I35" s="35">
        <f t="shared" si="1"/>
        <v>161766587</v>
      </c>
      <c r="J35" s="35">
        <f t="shared" si="1"/>
        <v>347684973</v>
      </c>
      <c r="K35" s="35">
        <f t="shared" si="1"/>
        <v>114752123</v>
      </c>
      <c r="L35" s="35">
        <f t="shared" si="1"/>
        <v>123490975</v>
      </c>
      <c r="M35" s="35">
        <f t="shared" si="1"/>
        <v>138534460</v>
      </c>
      <c r="N35" s="35">
        <f t="shared" si="1"/>
        <v>376777558</v>
      </c>
      <c r="O35" s="35">
        <f t="shared" si="1"/>
        <v>131044944</v>
      </c>
      <c r="P35" s="35">
        <f t="shared" si="1"/>
        <v>116010462</v>
      </c>
      <c r="Q35" s="35">
        <f t="shared" si="1"/>
        <v>117679152</v>
      </c>
      <c r="R35" s="35">
        <f t="shared" si="1"/>
        <v>364734558</v>
      </c>
      <c r="S35" s="35">
        <f t="shared" si="1"/>
        <v>9163386</v>
      </c>
      <c r="T35" s="35">
        <f t="shared" si="1"/>
        <v>115436892</v>
      </c>
      <c r="U35" s="35">
        <f t="shared" si="1"/>
        <v>127436965</v>
      </c>
      <c r="V35" s="35">
        <f t="shared" si="1"/>
        <v>252037243</v>
      </c>
      <c r="W35" s="35">
        <f t="shared" si="1"/>
        <v>1341234332</v>
      </c>
      <c r="X35" s="35">
        <f t="shared" si="1"/>
        <v>1732515423</v>
      </c>
      <c r="Y35" s="35">
        <f t="shared" si="1"/>
        <v>-391281091</v>
      </c>
      <c r="Z35" s="36">
        <f>+IF(X35&lt;&gt;0,+(Y35/X35)*100,0)</f>
        <v>-22.584566105764473</v>
      </c>
      <c r="AA35" s="33">
        <f>SUM(AA24:AA34)</f>
        <v>1732515423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170416552</v>
      </c>
      <c r="D37" s="46">
        <f>+D21-D35</f>
        <v>0</v>
      </c>
      <c r="E37" s="47">
        <f t="shared" si="2"/>
        <v>-8442921</v>
      </c>
      <c r="F37" s="48">
        <f t="shared" si="2"/>
        <v>-7814873</v>
      </c>
      <c r="G37" s="48">
        <f t="shared" si="2"/>
        <v>46658613</v>
      </c>
      <c r="H37" s="48">
        <f t="shared" si="2"/>
        <v>2181139</v>
      </c>
      <c r="I37" s="48">
        <f t="shared" si="2"/>
        <v>-19651979</v>
      </c>
      <c r="J37" s="48">
        <f t="shared" si="2"/>
        <v>29187773</v>
      </c>
      <c r="K37" s="48">
        <f t="shared" si="2"/>
        <v>11243899</v>
      </c>
      <c r="L37" s="48">
        <f t="shared" si="2"/>
        <v>11511530</v>
      </c>
      <c r="M37" s="48">
        <f t="shared" si="2"/>
        <v>53921381</v>
      </c>
      <c r="N37" s="48">
        <f t="shared" si="2"/>
        <v>76676810</v>
      </c>
      <c r="O37" s="48">
        <f t="shared" si="2"/>
        <v>-4567846</v>
      </c>
      <c r="P37" s="48">
        <f t="shared" si="2"/>
        <v>17066198</v>
      </c>
      <c r="Q37" s="48">
        <f t="shared" si="2"/>
        <v>58371451</v>
      </c>
      <c r="R37" s="48">
        <f t="shared" si="2"/>
        <v>70869803</v>
      </c>
      <c r="S37" s="48">
        <f t="shared" si="2"/>
        <v>120363826</v>
      </c>
      <c r="T37" s="48">
        <f t="shared" si="2"/>
        <v>4865929</v>
      </c>
      <c r="U37" s="48">
        <f t="shared" si="2"/>
        <v>-16465370</v>
      </c>
      <c r="V37" s="48">
        <f t="shared" si="2"/>
        <v>108764385</v>
      </c>
      <c r="W37" s="48">
        <f t="shared" si="2"/>
        <v>285498771</v>
      </c>
      <c r="X37" s="48">
        <f>IF(F21=F35,0,X21-X35)</f>
        <v>-7814873</v>
      </c>
      <c r="Y37" s="48">
        <f t="shared" si="2"/>
        <v>293313644</v>
      </c>
      <c r="Z37" s="49">
        <f>+IF(X37&lt;&gt;0,+(Y37/X37)*100,0)</f>
        <v>-3753.274608557298</v>
      </c>
      <c r="AA37" s="46">
        <f>+AA21-AA35</f>
        <v>-7814873</v>
      </c>
    </row>
    <row r="38" spans="1:27" ht="22.5" customHeight="1">
      <c r="A38" s="50" t="s">
        <v>60</v>
      </c>
      <c r="B38" s="29"/>
      <c r="C38" s="6">
        <v>66496449</v>
      </c>
      <c r="D38" s="6"/>
      <c r="E38" s="7">
        <v>73831692</v>
      </c>
      <c r="F38" s="8">
        <v>71417354</v>
      </c>
      <c r="G38" s="8"/>
      <c r="H38" s="8">
        <v>4989291</v>
      </c>
      <c r="I38" s="8">
        <v>2786619</v>
      </c>
      <c r="J38" s="8">
        <v>7775910</v>
      </c>
      <c r="K38" s="8">
        <v>2205438</v>
      </c>
      <c r="L38" s="8">
        <v>9696075</v>
      </c>
      <c r="M38" s="8">
        <v>2880739</v>
      </c>
      <c r="N38" s="8">
        <v>14782252</v>
      </c>
      <c r="O38" s="8">
        <v>316029</v>
      </c>
      <c r="P38" s="8">
        <v>5533334</v>
      </c>
      <c r="Q38" s="8">
        <v>12662787</v>
      </c>
      <c r="R38" s="8">
        <v>18512150</v>
      </c>
      <c r="S38" s="8"/>
      <c r="T38" s="8">
        <v>4056370</v>
      </c>
      <c r="U38" s="8">
        <v>9840567</v>
      </c>
      <c r="V38" s="8">
        <v>13896937</v>
      </c>
      <c r="W38" s="8">
        <v>54967249</v>
      </c>
      <c r="X38" s="8">
        <v>71417354</v>
      </c>
      <c r="Y38" s="8">
        <v>-16450105</v>
      </c>
      <c r="Z38" s="2">
        <v>-23.03</v>
      </c>
      <c r="AA38" s="6">
        <v>71417354</v>
      </c>
    </row>
    <row r="39" spans="1:27" ht="57" customHeight="1">
      <c r="A39" s="50" t="s">
        <v>61</v>
      </c>
      <c r="B39" s="29"/>
      <c r="C39" s="28">
        <v>17391722</v>
      </c>
      <c r="D39" s="28"/>
      <c r="E39" s="7">
        <v>16023374</v>
      </c>
      <c r="F39" s="26">
        <v>15023374</v>
      </c>
      <c r="G39" s="26">
        <v>2922038</v>
      </c>
      <c r="H39" s="26">
        <v>420434</v>
      </c>
      <c r="I39" s="26">
        <v>327769</v>
      </c>
      <c r="J39" s="26">
        <v>3670241</v>
      </c>
      <c r="K39" s="26">
        <v>2762934</v>
      </c>
      <c r="L39" s="26">
        <v>271707</v>
      </c>
      <c r="M39" s="26">
        <v>2221680</v>
      </c>
      <c r="N39" s="26">
        <v>5256321</v>
      </c>
      <c r="O39" s="26">
        <v>65041</v>
      </c>
      <c r="P39" s="26">
        <v>3775763</v>
      </c>
      <c r="Q39" s="26">
        <v>535120</v>
      </c>
      <c r="R39" s="26">
        <v>4375924</v>
      </c>
      <c r="S39" s="26">
        <v>34875</v>
      </c>
      <c r="T39" s="26"/>
      <c r="U39" s="26">
        <v>413357</v>
      </c>
      <c r="V39" s="26">
        <v>448232</v>
      </c>
      <c r="W39" s="26">
        <v>13750718</v>
      </c>
      <c r="X39" s="26">
        <v>15023374</v>
      </c>
      <c r="Y39" s="26">
        <v>-1272656</v>
      </c>
      <c r="Z39" s="27">
        <v>-8.47</v>
      </c>
      <c r="AA39" s="28">
        <v>15023374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254304723</v>
      </c>
      <c r="D41" s="56">
        <f>SUM(D37:D40)</f>
        <v>0</v>
      </c>
      <c r="E41" s="57">
        <f t="shared" si="3"/>
        <v>81412145</v>
      </c>
      <c r="F41" s="58">
        <f t="shared" si="3"/>
        <v>78625855</v>
      </c>
      <c r="G41" s="58">
        <f t="shared" si="3"/>
        <v>49580651</v>
      </c>
      <c r="H41" s="58">
        <f t="shared" si="3"/>
        <v>7590864</v>
      </c>
      <c r="I41" s="58">
        <f t="shared" si="3"/>
        <v>-16537591</v>
      </c>
      <c r="J41" s="58">
        <f t="shared" si="3"/>
        <v>40633924</v>
      </c>
      <c r="K41" s="58">
        <f t="shared" si="3"/>
        <v>16212271</v>
      </c>
      <c r="L41" s="58">
        <f t="shared" si="3"/>
        <v>21479312</v>
      </c>
      <c r="M41" s="58">
        <f t="shared" si="3"/>
        <v>59023800</v>
      </c>
      <c r="N41" s="58">
        <f t="shared" si="3"/>
        <v>96715383</v>
      </c>
      <c r="O41" s="58">
        <f t="shared" si="3"/>
        <v>-4186776</v>
      </c>
      <c r="P41" s="58">
        <f t="shared" si="3"/>
        <v>26375295</v>
      </c>
      <c r="Q41" s="58">
        <f t="shared" si="3"/>
        <v>71569358</v>
      </c>
      <c r="R41" s="58">
        <f t="shared" si="3"/>
        <v>93757877</v>
      </c>
      <c r="S41" s="58">
        <f t="shared" si="3"/>
        <v>120398701</v>
      </c>
      <c r="T41" s="58">
        <f t="shared" si="3"/>
        <v>8922299</v>
      </c>
      <c r="U41" s="58">
        <f t="shared" si="3"/>
        <v>-6211446</v>
      </c>
      <c r="V41" s="58">
        <f t="shared" si="3"/>
        <v>123109554</v>
      </c>
      <c r="W41" s="58">
        <f t="shared" si="3"/>
        <v>354216738</v>
      </c>
      <c r="X41" s="58">
        <f t="shared" si="3"/>
        <v>78625855</v>
      </c>
      <c r="Y41" s="58">
        <f t="shared" si="3"/>
        <v>275590883</v>
      </c>
      <c r="Z41" s="59">
        <f>+IF(X41&lt;&gt;0,+(Y41/X41)*100,0)</f>
        <v>350.50923516189425</v>
      </c>
      <c r="AA41" s="56">
        <f>SUM(AA37:AA40)</f>
        <v>78625855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254304723</v>
      </c>
      <c r="D43" s="64">
        <f>+D41-D42</f>
        <v>0</v>
      </c>
      <c r="E43" s="65">
        <f t="shared" si="4"/>
        <v>81412145</v>
      </c>
      <c r="F43" s="66">
        <f t="shared" si="4"/>
        <v>78625855</v>
      </c>
      <c r="G43" s="66">
        <f t="shared" si="4"/>
        <v>49580651</v>
      </c>
      <c r="H43" s="66">
        <f t="shared" si="4"/>
        <v>7590864</v>
      </c>
      <c r="I43" s="66">
        <f t="shared" si="4"/>
        <v>-16537591</v>
      </c>
      <c r="J43" s="66">
        <f t="shared" si="4"/>
        <v>40633924</v>
      </c>
      <c r="K43" s="66">
        <f t="shared" si="4"/>
        <v>16212271</v>
      </c>
      <c r="L43" s="66">
        <f t="shared" si="4"/>
        <v>21479312</v>
      </c>
      <c r="M43" s="66">
        <f t="shared" si="4"/>
        <v>59023800</v>
      </c>
      <c r="N43" s="66">
        <f t="shared" si="4"/>
        <v>96715383</v>
      </c>
      <c r="O43" s="66">
        <f t="shared" si="4"/>
        <v>-4186776</v>
      </c>
      <c r="P43" s="66">
        <f t="shared" si="4"/>
        <v>26375295</v>
      </c>
      <c r="Q43" s="66">
        <f t="shared" si="4"/>
        <v>71569358</v>
      </c>
      <c r="R43" s="66">
        <f t="shared" si="4"/>
        <v>93757877</v>
      </c>
      <c r="S43" s="66">
        <f t="shared" si="4"/>
        <v>120398701</v>
      </c>
      <c r="T43" s="66">
        <f t="shared" si="4"/>
        <v>8922299</v>
      </c>
      <c r="U43" s="66">
        <f t="shared" si="4"/>
        <v>-6211446</v>
      </c>
      <c r="V43" s="66">
        <f t="shared" si="4"/>
        <v>123109554</v>
      </c>
      <c r="W43" s="66">
        <f t="shared" si="4"/>
        <v>354216738</v>
      </c>
      <c r="X43" s="66">
        <f t="shared" si="4"/>
        <v>78625855</v>
      </c>
      <c r="Y43" s="66">
        <f t="shared" si="4"/>
        <v>275590883</v>
      </c>
      <c r="Z43" s="67">
        <f>+IF(X43&lt;&gt;0,+(Y43/X43)*100,0)</f>
        <v>350.50923516189425</v>
      </c>
      <c r="AA43" s="64">
        <f>+AA41-AA42</f>
        <v>78625855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254304723</v>
      </c>
      <c r="D45" s="56">
        <f>SUM(D43:D44)</f>
        <v>0</v>
      </c>
      <c r="E45" s="57">
        <f t="shared" si="5"/>
        <v>81412145</v>
      </c>
      <c r="F45" s="58">
        <f t="shared" si="5"/>
        <v>78625855</v>
      </c>
      <c r="G45" s="58">
        <f t="shared" si="5"/>
        <v>49580651</v>
      </c>
      <c r="H45" s="58">
        <f t="shared" si="5"/>
        <v>7590864</v>
      </c>
      <c r="I45" s="58">
        <f t="shared" si="5"/>
        <v>-16537591</v>
      </c>
      <c r="J45" s="58">
        <f t="shared" si="5"/>
        <v>40633924</v>
      </c>
      <c r="K45" s="58">
        <f t="shared" si="5"/>
        <v>16212271</v>
      </c>
      <c r="L45" s="58">
        <f t="shared" si="5"/>
        <v>21479312</v>
      </c>
      <c r="M45" s="58">
        <f t="shared" si="5"/>
        <v>59023800</v>
      </c>
      <c r="N45" s="58">
        <f t="shared" si="5"/>
        <v>96715383</v>
      </c>
      <c r="O45" s="58">
        <f t="shared" si="5"/>
        <v>-4186776</v>
      </c>
      <c r="P45" s="58">
        <f t="shared" si="5"/>
        <v>26375295</v>
      </c>
      <c r="Q45" s="58">
        <f t="shared" si="5"/>
        <v>71569358</v>
      </c>
      <c r="R45" s="58">
        <f t="shared" si="5"/>
        <v>93757877</v>
      </c>
      <c r="S45" s="58">
        <f t="shared" si="5"/>
        <v>120398701</v>
      </c>
      <c r="T45" s="58">
        <f t="shared" si="5"/>
        <v>8922299</v>
      </c>
      <c r="U45" s="58">
        <f t="shared" si="5"/>
        <v>-6211446</v>
      </c>
      <c r="V45" s="58">
        <f t="shared" si="5"/>
        <v>123109554</v>
      </c>
      <c r="W45" s="58">
        <f t="shared" si="5"/>
        <v>354216738</v>
      </c>
      <c r="X45" s="58">
        <f t="shared" si="5"/>
        <v>78625855</v>
      </c>
      <c r="Y45" s="58">
        <f t="shared" si="5"/>
        <v>275590883</v>
      </c>
      <c r="Z45" s="59">
        <f>+IF(X45&lt;&gt;0,+(Y45/X45)*100,0)</f>
        <v>350.50923516189425</v>
      </c>
      <c r="AA45" s="56">
        <f>SUM(AA43:AA44)</f>
        <v>78625855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254304723</v>
      </c>
      <c r="D47" s="71">
        <f>SUM(D45:D46)</f>
        <v>0</v>
      </c>
      <c r="E47" s="72">
        <f t="shared" si="6"/>
        <v>81412145</v>
      </c>
      <c r="F47" s="73">
        <f t="shared" si="6"/>
        <v>78625855</v>
      </c>
      <c r="G47" s="73">
        <f t="shared" si="6"/>
        <v>49580651</v>
      </c>
      <c r="H47" s="74">
        <f t="shared" si="6"/>
        <v>7590864</v>
      </c>
      <c r="I47" s="74">
        <f t="shared" si="6"/>
        <v>-16537591</v>
      </c>
      <c r="J47" s="74">
        <f t="shared" si="6"/>
        <v>40633924</v>
      </c>
      <c r="K47" s="74">
        <f t="shared" si="6"/>
        <v>16212271</v>
      </c>
      <c r="L47" s="74">
        <f t="shared" si="6"/>
        <v>21479312</v>
      </c>
      <c r="M47" s="73">
        <f t="shared" si="6"/>
        <v>59023800</v>
      </c>
      <c r="N47" s="73">
        <f t="shared" si="6"/>
        <v>96715383</v>
      </c>
      <c r="O47" s="74">
        <f t="shared" si="6"/>
        <v>-4186776</v>
      </c>
      <c r="P47" s="74">
        <f t="shared" si="6"/>
        <v>26375295</v>
      </c>
      <c r="Q47" s="74">
        <f t="shared" si="6"/>
        <v>71569358</v>
      </c>
      <c r="R47" s="74">
        <f t="shared" si="6"/>
        <v>93757877</v>
      </c>
      <c r="S47" s="74">
        <f t="shared" si="6"/>
        <v>120398701</v>
      </c>
      <c r="T47" s="73">
        <f t="shared" si="6"/>
        <v>8922299</v>
      </c>
      <c r="U47" s="73">
        <f t="shared" si="6"/>
        <v>-6211446</v>
      </c>
      <c r="V47" s="74">
        <f t="shared" si="6"/>
        <v>123109554</v>
      </c>
      <c r="W47" s="74">
        <f t="shared" si="6"/>
        <v>354216738</v>
      </c>
      <c r="X47" s="74">
        <f t="shared" si="6"/>
        <v>78625855</v>
      </c>
      <c r="Y47" s="74">
        <f t="shared" si="6"/>
        <v>275590883</v>
      </c>
      <c r="Z47" s="75">
        <f>+IF(X47&lt;&gt;0,+(Y47/X47)*100,0)</f>
        <v>350.50923516189425</v>
      </c>
      <c r="AA47" s="76">
        <f>SUM(AA45:AA46)</f>
        <v>78625855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-1312377</v>
      </c>
      <c r="D5" s="6"/>
      <c r="E5" s="7">
        <v>17566452</v>
      </c>
      <c r="F5" s="8">
        <v>17566452</v>
      </c>
      <c r="G5" s="8">
        <v>14334840</v>
      </c>
      <c r="H5" s="8">
        <v>284317</v>
      </c>
      <c r="I5" s="8">
        <v>284317</v>
      </c>
      <c r="J5" s="8">
        <v>14903474</v>
      </c>
      <c r="K5" s="8">
        <v>284317</v>
      </c>
      <c r="L5" s="8">
        <v>284317</v>
      </c>
      <c r="M5" s="8">
        <v>284317</v>
      </c>
      <c r="N5" s="8">
        <v>852951</v>
      </c>
      <c r="O5" s="8">
        <v>124993</v>
      </c>
      <c r="P5" s="8">
        <v>284317</v>
      </c>
      <c r="Q5" s="8">
        <v>285593</v>
      </c>
      <c r="R5" s="8">
        <v>694903</v>
      </c>
      <c r="S5" s="8">
        <v>285593</v>
      </c>
      <c r="T5" s="8">
        <v>285593</v>
      </c>
      <c r="U5" s="8">
        <v>285593</v>
      </c>
      <c r="V5" s="8">
        <v>856779</v>
      </c>
      <c r="W5" s="8">
        <v>17308107</v>
      </c>
      <c r="X5" s="8">
        <v>17566452</v>
      </c>
      <c r="Y5" s="8">
        <v>-258345</v>
      </c>
      <c r="Z5" s="2">
        <v>-1.47</v>
      </c>
      <c r="AA5" s="6">
        <v>17566452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33744</v>
      </c>
      <c r="D11" s="6"/>
      <c r="E11" s="7">
        <v>600000</v>
      </c>
      <c r="F11" s="8">
        <v>555000</v>
      </c>
      <c r="G11" s="8">
        <v>39182</v>
      </c>
      <c r="H11" s="8">
        <v>39269</v>
      </c>
      <c r="I11" s="8">
        <v>40117</v>
      </c>
      <c r="J11" s="8">
        <v>118568</v>
      </c>
      <c r="K11" s="8">
        <v>42367</v>
      </c>
      <c r="L11" s="8">
        <v>41739</v>
      </c>
      <c r="M11" s="8">
        <v>41451</v>
      </c>
      <c r="N11" s="8">
        <v>125557</v>
      </c>
      <c r="O11" s="8">
        <v>41538</v>
      </c>
      <c r="P11" s="8">
        <v>41451</v>
      </c>
      <c r="Q11" s="8">
        <v>41451</v>
      </c>
      <c r="R11" s="8">
        <v>124440</v>
      </c>
      <c r="S11" s="8">
        <v>42927</v>
      </c>
      <c r="T11" s="8">
        <v>43294</v>
      </c>
      <c r="U11" s="8">
        <v>43294</v>
      </c>
      <c r="V11" s="8">
        <v>129515</v>
      </c>
      <c r="W11" s="8">
        <v>498080</v>
      </c>
      <c r="X11" s="8">
        <v>555000</v>
      </c>
      <c r="Y11" s="8">
        <v>-56920</v>
      </c>
      <c r="Z11" s="2">
        <v>-10.26</v>
      </c>
      <c r="AA11" s="6">
        <v>555000</v>
      </c>
    </row>
    <row r="12" spans="1:27" ht="12.75">
      <c r="A12" s="25" t="s">
        <v>37</v>
      </c>
      <c r="B12" s="29"/>
      <c r="C12" s="6">
        <v>1163513</v>
      </c>
      <c r="D12" s="6"/>
      <c r="E12" s="7">
        <v>11000000</v>
      </c>
      <c r="F12" s="8">
        <v>10600000</v>
      </c>
      <c r="G12" s="8">
        <v>356656</v>
      </c>
      <c r="H12" s="8">
        <v>1296239</v>
      </c>
      <c r="I12" s="8">
        <v>732346</v>
      </c>
      <c r="J12" s="8">
        <v>2385241</v>
      </c>
      <c r="K12" s="8">
        <v>391591</v>
      </c>
      <c r="L12" s="8">
        <v>796155</v>
      </c>
      <c r="M12" s="8">
        <v>654472</v>
      </c>
      <c r="N12" s="8">
        <v>1842218</v>
      </c>
      <c r="O12" s="8">
        <v>783107</v>
      </c>
      <c r="P12" s="8">
        <v>740684</v>
      </c>
      <c r="Q12" s="8">
        <v>574775</v>
      </c>
      <c r="R12" s="8">
        <v>2098566</v>
      </c>
      <c r="S12" s="8">
        <v>718072</v>
      </c>
      <c r="T12" s="8">
        <v>733011</v>
      </c>
      <c r="U12" s="8">
        <v>-17640</v>
      </c>
      <c r="V12" s="8">
        <v>1433443</v>
      </c>
      <c r="W12" s="8">
        <v>7759468</v>
      </c>
      <c r="X12" s="8">
        <v>10600000</v>
      </c>
      <c r="Y12" s="8">
        <v>-2840532</v>
      </c>
      <c r="Z12" s="2">
        <v>-26.8</v>
      </c>
      <c r="AA12" s="6">
        <v>10600000</v>
      </c>
    </row>
    <row r="13" spans="1:27" ht="12.75">
      <c r="A13" s="23" t="s">
        <v>38</v>
      </c>
      <c r="B13" s="29"/>
      <c r="C13" s="6">
        <v>60662</v>
      </c>
      <c r="D13" s="6"/>
      <c r="E13" s="7">
        <v>800000</v>
      </c>
      <c r="F13" s="8">
        <v>800000</v>
      </c>
      <c r="G13" s="8">
        <v>52095</v>
      </c>
      <c r="H13" s="8">
        <v>24817</v>
      </c>
      <c r="I13" s="8">
        <v>62671</v>
      </c>
      <c r="J13" s="8">
        <v>139583</v>
      </c>
      <c r="K13" s="8">
        <v>-622</v>
      </c>
      <c r="L13" s="8">
        <v>55956</v>
      </c>
      <c r="M13" s="8">
        <v>58670</v>
      </c>
      <c r="N13" s="8">
        <v>114004</v>
      </c>
      <c r="O13" s="8">
        <v>55714</v>
      </c>
      <c r="P13" s="8"/>
      <c r="Q13" s="8">
        <v>61809</v>
      </c>
      <c r="R13" s="8">
        <v>117523</v>
      </c>
      <c r="S13" s="8">
        <v>61769</v>
      </c>
      <c r="T13" s="8">
        <v>64575</v>
      </c>
      <c r="U13" s="8">
        <v>64492</v>
      </c>
      <c r="V13" s="8">
        <v>190836</v>
      </c>
      <c r="W13" s="8">
        <v>561946</v>
      </c>
      <c r="X13" s="8">
        <v>800000</v>
      </c>
      <c r="Y13" s="8">
        <v>-238054</v>
      </c>
      <c r="Z13" s="2">
        <v>-29.76</v>
      </c>
      <c r="AA13" s="6">
        <v>800000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2"/>
      <c r="AA15" s="6"/>
    </row>
    <row r="16" spans="1:27" ht="12.75">
      <c r="A16" s="23" t="s">
        <v>41</v>
      </c>
      <c r="B16" s="29"/>
      <c r="C16" s="6">
        <v>595</v>
      </c>
      <c r="D16" s="6"/>
      <c r="E16" s="7">
        <v>5000</v>
      </c>
      <c r="F16" s="8">
        <v>2000</v>
      </c>
      <c r="G16" s="8"/>
      <c r="H16" s="8"/>
      <c r="I16" s="8"/>
      <c r="J16" s="8"/>
      <c r="K16" s="8">
        <v>456</v>
      </c>
      <c r="L16" s="8"/>
      <c r="M16" s="8">
        <v>456</v>
      </c>
      <c r="N16" s="8">
        <v>912</v>
      </c>
      <c r="O16" s="8"/>
      <c r="P16" s="8">
        <v>228</v>
      </c>
      <c r="Q16" s="8"/>
      <c r="R16" s="8">
        <v>228</v>
      </c>
      <c r="S16" s="8"/>
      <c r="T16" s="8"/>
      <c r="U16" s="8"/>
      <c r="V16" s="8"/>
      <c r="W16" s="8">
        <v>1140</v>
      </c>
      <c r="X16" s="8">
        <v>2000</v>
      </c>
      <c r="Y16" s="8">
        <v>-860</v>
      </c>
      <c r="Z16" s="2">
        <v>-43</v>
      </c>
      <c r="AA16" s="6">
        <v>2000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8299589</v>
      </c>
      <c r="D18" s="6"/>
      <c r="E18" s="7">
        <v>153281000</v>
      </c>
      <c r="F18" s="8">
        <v>153281000</v>
      </c>
      <c r="G18" s="8">
        <v>61978219</v>
      </c>
      <c r="H18" s="8">
        <v>402745</v>
      </c>
      <c r="I18" s="8">
        <v>483133</v>
      </c>
      <c r="J18" s="8">
        <v>62864097</v>
      </c>
      <c r="K18" s="8">
        <v>415666</v>
      </c>
      <c r="L18" s="8">
        <v>510786</v>
      </c>
      <c r="M18" s="8">
        <v>46180563</v>
      </c>
      <c r="N18" s="8">
        <v>47107015</v>
      </c>
      <c r="O18" s="8">
        <v>419303</v>
      </c>
      <c r="P18" s="8">
        <v>419564</v>
      </c>
      <c r="Q18" s="8">
        <v>37315943</v>
      </c>
      <c r="R18" s="8">
        <v>38154810</v>
      </c>
      <c r="S18" s="8">
        <v>382012</v>
      </c>
      <c r="T18" s="8">
        <v>340625</v>
      </c>
      <c r="U18" s="8">
        <v>946024</v>
      </c>
      <c r="V18" s="8">
        <v>1668661</v>
      </c>
      <c r="W18" s="8">
        <v>149794583</v>
      </c>
      <c r="X18" s="8">
        <v>153281000</v>
      </c>
      <c r="Y18" s="8">
        <v>-3486417</v>
      </c>
      <c r="Z18" s="2">
        <v>-2.27</v>
      </c>
      <c r="AA18" s="6">
        <v>153281000</v>
      </c>
    </row>
    <row r="19" spans="1:27" ht="12.75">
      <c r="A19" s="23" t="s">
        <v>44</v>
      </c>
      <c r="B19" s="29"/>
      <c r="C19" s="6">
        <v>68817</v>
      </c>
      <c r="D19" s="6"/>
      <c r="E19" s="7">
        <v>496000</v>
      </c>
      <c r="F19" s="26">
        <v>1342012</v>
      </c>
      <c r="G19" s="26">
        <v>375487</v>
      </c>
      <c r="H19" s="26">
        <v>118295</v>
      </c>
      <c r="I19" s="26">
        <v>8174</v>
      </c>
      <c r="J19" s="26">
        <v>501956</v>
      </c>
      <c r="K19" s="26">
        <v>126720</v>
      </c>
      <c r="L19" s="26">
        <v>47977</v>
      </c>
      <c r="M19" s="26">
        <v>95769</v>
      </c>
      <c r="N19" s="26">
        <v>270466</v>
      </c>
      <c r="O19" s="26">
        <v>155934</v>
      </c>
      <c r="P19" s="26">
        <v>6087</v>
      </c>
      <c r="Q19" s="26">
        <v>7421</v>
      </c>
      <c r="R19" s="26">
        <v>169442</v>
      </c>
      <c r="S19" s="26"/>
      <c r="T19" s="26">
        <v>58513</v>
      </c>
      <c r="U19" s="26">
        <v>20734</v>
      </c>
      <c r="V19" s="26">
        <v>79247</v>
      </c>
      <c r="W19" s="26">
        <v>1021111</v>
      </c>
      <c r="X19" s="26">
        <v>1342012</v>
      </c>
      <c r="Y19" s="26">
        <v>-320901</v>
      </c>
      <c r="Z19" s="27">
        <v>-23.91</v>
      </c>
      <c r="AA19" s="28">
        <v>1342012</v>
      </c>
    </row>
    <row r="20" spans="1:27" ht="12.75">
      <c r="A20" s="23" t="s">
        <v>45</v>
      </c>
      <c r="B20" s="29"/>
      <c r="C20" s="6"/>
      <c r="D20" s="6"/>
      <c r="E20" s="7">
        <v>800000</v>
      </c>
      <c r="F20" s="8">
        <v>800000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800000</v>
      </c>
      <c r="Y20" s="8">
        <v>-800000</v>
      </c>
      <c r="Z20" s="2">
        <v>-100</v>
      </c>
      <c r="AA20" s="6">
        <v>800000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8314543</v>
      </c>
      <c r="D21" s="33">
        <f t="shared" si="0"/>
        <v>0</v>
      </c>
      <c r="E21" s="34">
        <f t="shared" si="0"/>
        <v>184548452</v>
      </c>
      <c r="F21" s="35">
        <f t="shared" si="0"/>
        <v>184946464</v>
      </c>
      <c r="G21" s="35">
        <f t="shared" si="0"/>
        <v>77136479</v>
      </c>
      <c r="H21" s="35">
        <f t="shared" si="0"/>
        <v>2165682</v>
      </c>
      <c r="I21" s="35">
        <f t="shared" si="0"/>
        <v>1610758</v>
      </c>
      <c r="J21" s="35">
        <f t="shared" si="0"/>
        <v>80912919</v>
      </c>
      <c r="K21" s="35">
        <f t="shared" si="0"/>
        <v>1260495</v>
      </c>
      <c r="L21" s="35">
        <f t="shared" si="0"/>
        <v>1736930</v>
      </c>
      <c r="M21" s="35">
        <f t="shared" si="0"/>
        <v>47315698</v>
      </c>
      <c r="N21" s="35">
        <f t="shared" si="0"/>
        <v>50313123</v>
      </c>
      <c r="O21" s="35">
        <f t="shared" si="0"/>
        <v>1580589</v>
      </c>
      <c r="P21" s="35">
        <f t="shared" si="0"/>
        <v>1492331</v>
      </c>
      <c r="Q21" s="35">
        <f t="shared" si="0"/>
        <v>38286992</v>
      </c>
      <c r="R21" s="35">
        <f t="shared" si="0"/>
        <v>41359912</v>
      </c>
      <c r="S21" s="35">
        <f t="shared" si="0"/>
        <v>1490373</v>
      </c>
      <c r="T21" s="35">
        <f t="shared" si="0"/>
        <v>1525611</v>
      </c>
      <c r="U21" s="35">
        <f t="shared" si="0"/>
        <v>1342497</v>
      </c>
      <c r="V21" s="35">
        <f t="shared" si="0"/>
        <v>4358481</v>
      </c>
      <c r="W21" s="35">
        <f t="shared" si="0"/>
        <v>176944435</v>
      </c>
      <c r="X21" s="35">
        <f t="shared" si="0"/>
        <v>184946464</v>
      </c>
      <c r="Y21" s="35">
        <f t="shared" si="0"/>
        <v>-8002029</v>
      </c>
      <c r="Z21" s="36">
        <f>+IF(X21&lt;&gt;0,+(Y21/X21)*100,0)</f>
        <v>-4.32667315012846</v>
      </c>
      <c r="AA21" s="33">
        <f>SUM(AA5:AA20)</f>
        <v>184946464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6092104</v>
      </c>
      <c r="D24" s="6"/>
      <c r="E24" s="7">
        <v>62104609</v>
      </c>
      <c r="F24" s="8">
        <v>58840075</v>
      </c>
      <c r="G24" s="8">
        <v>4265876</v>
      </c>
      <c r="H24" s="8">
        <v>4353430</v>
      </c>
      <c r="I24" s="8">
        <v>4436847</v>
      </c>
      <c r="J24" s="8">
        <v>13056153</v>
      </c>
      <c r="K24" s="8">
        <v>4311253</v>
      </c>
      <c r="L24" s="8">
        <v>6491423</v>
      </c>
      <c r="M24" s="8">
        <v>4269127</v>
      </c>
      <c r="N24" s="8">
        <v>15071803</v>
      </c>
      <c r="O24" s="8">
        <v>4239514</v>
      </c>
      <c r="P24" s="8">
        <v>4290338</v>
      </c>
      <c r="Q24" s="8">
        <v>4242317</v>
      </c>
      <c r="R24" s="8">
        <v>12772169</v>
      </c>
      <c r="S24" s="8">
        <v>4233342</v>
      </c>
      <c r="T24" s="8">
        <v>4445760</v>
      </c>
      <c r="U24" s="8">
        <v>4334096</v>
      </c>
      <c r="V24" s="8">
        <v>13013198</v>
      </c>
      <c r="W24" s="8">
        <v>53913323</v>
      </c>
      <c r="X24" s="8">
        <v>58840075</v>
      </c>
      <c r="Y24" s="8">
        <v>-4926752</v>
      </c>
      <c r="Z24" s="2">
        <v>-8.37</v>
      </c>
      <c r="AA24" s="6">
        <v>58840075</v>
      </c>
    </row>
    <row r="25" spans="1:27" ht="12.75">
      <c r="A25" s="25" t="s">
        <v>49</v>
      </c>
      <c r="B25" s="24"/>
      <c r="C25" s="6">
        <v>1156958</v>
      </c>
      <c r="D25" s="6"/>
      <c r="E25" s="7">
        <v>15327083</v>
      </c>
      <c r="F25" s="8">
        <v>15327083</v>
      </c>
      <c r="G25" s="8">
        <v>1157045</v>
      </c>
      <c r="H25" s="8">
        <v>1157044</v>
      </c>
      <c r="I25" s="8">
        <v>1163825</v>
      </c>
      <c r="J25" s="8">
        <v>3477914</v>
      </c>
      <c r="K25" s="8">
        <v>1163229</v>
      </c>
      <c r="L25" s="8">
        <v>1163229</v>
      </c>
      <c r="M25" s="8">
        <v>1163229</v>
      </c>
      <c r="N25" s="8">
        <v>3489687</v>
      </c>
      <c r="O25" s="8">
        <v>1170228</v>
      </c>
      <c r="P25" s="8">
        <v>1162996</v>
      </c>
      <c r="Q25" s="8">
        <v>1162996</v>
      </c>
      <c r="R25" s="8">
        <v>3496220</v>
      </c>
      <c r="S25" s="8">
        <v>1162996</v>
      </c>
      <c r="T25" s="8">
        <v>1615674</v>
      </c>
      <c r="U25" s="8">
        <v>1201088</v>
      </c>
      <c r="V25" s="8">
        <v>3979758</v>
      </c>
      <c r="W25" s="8">
        <v>14443579</v>
      </c>
      <c r="X25" s="8">
        <v>15327083</v>
      </c>
      <c r="Y25" s="8">
        <v>-883504</v>
      </c>
      <c r="Z25" s="2">
        <v>-5.76</v>
      </c>
      <c r="AA25" s="6">
        <v>15327083</v>
      </c>
    </row>
    <row r="26" spans="1:27" ht="12.75">
      <c r="A26" s="25" t="s">
        <v>50</v>
      </c>
      <c r="B26" s="24"/>
      <c r="C26" s="6">
        <v>3611200</v>
      </c>
      <c r="D26" s="6"/>
      <c r="E26" s="7">
        <v>3000000</v>
      </c>
      <c r="F26" s="8">
        <v>3000000</v>
      </c>
      <c r="G26" s="8"/>
      <c r="H26" s="8"/>
      <c r="I26" s="8">
        <v>1483636</v>
      </c>
      <c r="J26" s="8">
        <v>1483636</v>
      </c>
      <c r="K26" s="8"/>
      <c r="L26" s="8"/>
      <c r="M26" s="8">
        <v>385691</v>
      </c>
      <c r="N26" s="8">
        <v>385691</v>
      </c>
      <c r="O26" s="8"/>
      <c r="P26" s="8">
        <v>430397</v>
      </c>
      <c r="Q26" s="8"/>
      <c r="R26" s="8">
        <v>430397</v>
      </c>
      <c r="S26" s="8"/>
      <c r="T26" s="8"/>
      <c r="U26" s="8">
        <v>663407</v>
      </c>
      <c r="V26" s="8">
        <v>663407</v>
      </c>
      <c r="W26" s="8">
        <v>2963131</v>
      </c>
      <c r="X26" s="8">
        <v>3000000</v>
      </c>
      <c r="Y26" s="8">
        <v>-36869</v>
      </c>
      <c r="Z26" s="2">
        <v>-1.23</v>
      </c>
      <c r="AA26" s="6">
        <v>3000000</v>
      </c>
    </row>
    <row r="27" spans="1:27" ht="12.75">
      <c r="A27" s="25" t="s">
        <v>51</v>
      </c>
      <c r="B27" s="24"/>
      <c r="C27" s="6">
        <v>4079633</v>
      </c>
      <c r="D27" s="6"/>
      <c r="E27" s="7">
        <v>21000000</v>
      </c>
      <c r="F27" s="8">
        <v>21000001</v>
      </c>
      <c r="G27" s="8"/>
      <c r="H27" s="8"/>
      <c r="I27" s="8">
        <v>4787548</v>
      </c>
      <c r="J27" s="8">
        <v>4787548</v>
      </c>
      <c r="K27" s="8"/>
      <c r="L27" s="8"/>
      <c r="M27" s="8">
        <v>4820130</v>
      </c>
      <c r="N27" s="8">
        <v>4820130</v>
      </c>
      <c r="O27" s="8"/>
      <c r="P27" s="8"/>
      <c r="Q27" s="8"/>
      <c r="R27" s="8"/>
      <c r="S27" s="8"/>
      <c r="T27" s="8"/>
      <c r="U27" s="8">
        <v>9760528</v>
      </c>
      <c r="V27" s="8">
        <v>9760528</v>
      </c>
      <c r="W27" s="8">
        <v>19368206</v>
      </c>
      <c r="X27" s="8">
        <v>21000001</v>
      </c>
      <c r="Y27" s="8">
        <v>-1631795</v>
      </c>
      <c r="Z27" s="2">
        <v>-7.77</v>
      </c>
      <c r="AA27" s="6">
        <v>21000001</v>
      </c>
    </row>
    <row r="28" spans="1:27" ht="12.75">
      <c r="A28" s="25" t="s">
        <v>52</v>
      </c>
      <c r="B28" s="24"/>
      <c r="C28" s="6">
        <v>1326</v>
      </c>
      <c r="D28" s="6"/>
      <c r="E28" s="7"/>
      <c r="F28" s="8"/>
      <c r="G28" s="8">
        <v>32</v>
      </c>
      <c r="H28" s="8">
        <v>96</v>
      </c>
      <c r="I28" s="8">
        <v>100</v>
      </c>
      <c r="J28" s="8">
        <v>228</v>
      </c>
      <c r="K28" s="8">
        <v>85</v>
      </c>
      <c r="L28" s="8">
        <v>64</v>
      </c>
      <c r="M28" s="8">
        <v>109</v>
      </c>
      <c r="N28" s="8">
        <v>258</v>
      </c>
      <c r="O28" s="8">
        <v>326</v>
      </c>
      <c r="P28" s="8">
        <v>535</v>
      </c>
      <c r="Q28" s="8">
        <v>158</v>
      </c>
      <c r="R28" s="8">
        <v>1019</v>
      </c>
      <c r="S28" s="8">
        <v>93</v>
      </c>
      <c r="T28" s="8">
        <v>418</v>
      </c>
      <c r="U28" s="8">
        <v>839</v>
      </c>
      <c r="V28" s="8">
        <v>1350</v>
      </c>
      <c r="W28" s="8">
        <v>2855</v>
      </c>
      <c r="X28" s="8"/>
      <c r="Y28" s="8">
        <v>2855</v>
      </c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36167</v>
      </c>
      <c r="D30" s="6"/>
      <c r="E30" s="7"/>
      <c r="F30" s="8"/>
      <c r="G30" s="8">
        <v>18685</v>
      </c>
      <c r="H30" s="8"/>
      <c r="I30" s="8">
        <v>-18685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"/>
      <c r="AA30" s="6"/>
    </row>
    <row r="31" spans="1:27" ht="12.75">
      <c r="A31" s="25" t="s">
        <v>55</v>
      </c>
      <c r="B31" s="24"/>
      <c r="C31" s="6">
        <v>5324364</v>
      </c>
      <c r="D31" s="6"/>
      <c r="E31" s="7">
        <v>41657880</v>
      </c>
      <c r="F31" s="8">
        <v>42190694</v>
      </c>
      <c r="G31" s="8">
        <v>1087828</v>
      </c>
      <c r="H31" s="8">
        <v>2052260</v>
      </c>
      <c r="I31" s="8">
        <v>2707463</v>
      </c>
      <c r="J31" s="8">
        <v>5847551</v>
      </c>
      <c r="K31" s="8">
        <v>3847176</v>
      </c>
      <c r="L31" s="8">
        <v>2318730</v>
      </c>
      <c r="M31" s="8">
        <v>4307021</v>
      </c>
      <c r="N31" s="8">
        <v>10472927</v>
      </c>
      <c r="O31" s="8">
        <v>3851576</v>
      </c>
      <c r="P31" s="8">
        <v>1960780</v>
      </c>
      <c r="Q31" s="8">
        <v>1798462</v>
      </c>
      <c r="R31" s="8">
        <v>7610818</v>
      </c>
      <c r="S31" s="8">
        <v>481943</v>
      </c>
      <c r="T31" s="8">
        <v>1875972</v>
      </c>
      <c r="U31" s="8">
        <v>8581771</v>
      </c>
      <c r="V31" s="8">
        <v>10939686</v>
      </c>
      <c r="W31" s="8">
        <v>34870982</v>
      </c>
      <c r="X31" s="8">
        <v>42190694</v>
      </c>
      <c r="Y31" s="8">
        <v>-7319712</v>
      </c>
      <c r="Z31" s="2">
        <v>-17.35</v>
      </c>
      <c r="AA31" s="6">
        <v>42190694</v>
      </c>
    </row>
    <row r="32" spans="1:27" ht="12.75">
      <c r="A32" s="25" t="s">
        <v>43</v>
      </c>
      <c r="B32" s="24"/>
      <c r="C32" s="6">
        <v>-2268495</v>
      </c>
      <c r="D32" s="6"/>
      <c r="E32" s="7">
        <v>9490834</v>
      </c>
      <c r="F32" s="8">
        <v>11592412</v>
      </c>
      <c r="G32" s="8">
        <v>3392568</v>
      </c>
      <c r="H32" s="8">
        <v>471234</v>
      </c>
      <c r="I32" s="8">
        <v>199181</v>
      </c>
      <c r="J32" s="8">
        <v>4062983</v>
      </c>
      <c r="K32" s="8">
        <v>1172768</v>
      </c>
      <c r="L32" s="8">
        <v>87475</v>
      </c>
      <c r="M32" s="8">
        <v>515537</v>
      </c>
      <c r="N32" s="8">
        <v>1775780</v>
      </c>
      <c r="O32" s="8">
        <v>341895</v>
      </c>
      <c r="P32" s="8">
        <v>346640</v>
      </c>
      <c r="Q32" s="8">
        <v>1175788</v>
      </c>
      <c r="R32" s="8">
        <v>1864323</v>
      </c>
      <c r="S32" s="8"/>
      <c r="T32" s="8">
        <v>664381</v>
      </c>
      <c r="U32" s="8">
        <v>1645092</v>
      </c>
      <c r="V32" s="8">
        <v>2309473</v>
      </c>
      <c r="W32" s="8">
        <v>10012559</v>
      </c>
      <c r="X32" s="8">
        <v>11592412</v>
      </c>
      <c r="Y32" s="8">
        <v>-1579853</v>
      </c>
      <c r="Z32" s="2">
        <v>-13.63</v>
      </c>
      <c r="AA32" s="6">
        <v>11592412</v>
      </c>
    </row>
    <row r="33" spans="1:27" ht="12.75">
      <c r="A33" s="25" t="s">
        <v>56</v>
      </c>
      <c r="B33" s="24"/>
      <c r="C33" s="6">
        <v>2370405</v>
      </c>
      <c r="D33" s="6"/>
      <c r="E33" s="7">
        <v>31857130</v>
      </c>
      <c r="F33" s="8">
        <v>32929011</v>
      </c>
      <c r="G33" s="8">
        <v>2469162</v>
      </c>
      <c r="H33" s="8">
        <v>2249261</v>
      </c>
      <c r="I33" s="8">
        <v>1855180</v>
      </c>
      <c r="J33" s="8">
        <v>6573603</v>
      </c>
      <c r="K33" s="8">
        <v>3293473</v>
      </c>
      <c r="L33" s="8">
        <v>2686211</v>
      </c>
      <c r="M33" s="8">
        <v>3792125</v>
      </c>
      <c r="N33" s="8">
        <v>9771809</v>
      </c>
      <c r="O33" s="8">
        <v>1964131</v>
      </c>
      <c r="P33" s="8">
        <v>2471739</v>
      </c>
      <c r="Q33" s="8">
        <v>2093298</v>
      </c>
      <c r="R33" s="8">
        <v>6529168</v>
      </c>
      <c r="S33" s="8">
        <v>1126494</v>
      </c>
      <c r="T33" s="8">
        <v>1816848</v>
      </c>
      <c r="U33" s="8">
        <v>3614292</v>
      </c>
      <c r="V33" s="8">
        <v>6557634</v>
      </c>
      <c r="W33" s="8">
        <v>29432214</v>
      </c>
      <c r="X33" s="8">
        <v>32929011</v>
      </c>
      <c r="Y33" s="8">
        <v>-3496797</v>
      </c>
      <c r="Z33" s="2">
        <v>-10.62</v>
      </c>
      <c r="AA33" s="6">
        <v>32929011</v>
      </c>
    </row>
    <row r="34" spans="1:27" ht="12.75">
      <c r="A34" s="23" t="s">
        <v>57</v>
      </c>
      <c r="B34" s="29"/>
      <c r="C34" s="6">
        <v>417960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20821622</v>
      </c>
      <c r="D35" s="33">
        <f>SUM(D24:D34)</f>
        <v>0</v>
      </c>
      <c r="E35" s="34">
        <f t="shared" si="1"/>
        <v>184437536</v>
      </c>
      <c r="F35" s="35">
        <f t="shared" si="1"/>
        <v>184879276</v>
      </c>
      <c r="G35" s="35">
        <f t="shared" si="1"/>
        <v>12391196</v>
      </c>
      <c r="H35" s="35">
        <f t="shared" si="1"/>
        <v>10283325</v>
      </c>
      <c r="I35" s="35">
        <f t="shared" si="1"/>
        <v>16615095</v>
      </c>
      <c r="J35" s="35">
        <f t="shared" si="1"/>
        <v>39289616</v>
      </c>
      <c r="K35" s="35">
        <f t="shared" si="1"/>
        <v>13787984</v>
      </c>
      <c r="L35" s="35">
        <f t="shared" si="1"/>
        <v>12747132</v>
      </c>
      <c r="M35" s="35">
        <f t="shared" si="1"/>
        <v>19252969</v>
      </c>
      <c r="N35" s="35">
        <f t="shared" si="1"/>
        <v>45788085</v>
      </c>
      <c r="O35" s="35">
        <f t="shared" si="1"/>
        <v>11567670</v>
      </c>
      <c r="P35" s="35">
        <f t="shared" si="1"/>
        <v>10663425</v>
      </c>
      <c r="Q35" s="35">
        <f t="shared" si="1"/>
        <v>10473019</v>
      </c>
      <c r="R35" s="35">
        <f t="shared" si="1"/>
        <v>32704114</v>
      </c>
      <c r="S35" s="35">
        <f t="shared" si="1"/>
        <v>7004868</v>
      </c>
      <c r="T35" s="35">
        <f t="shared" si="1"/>
        <v>10419053</v>
      </c>
      <c r="U35" s="35">
        <f t="shared" si="1"/>
        <v>29801113</v>
      </c>
      <c r="V35" s="35">
        <f t="shared" si="1"/>
        <v>47225034</v>
      </c>
      <c r="W35" s="35">
        <f t="shared" si="1"/>
        <v>165006849</v>
      </c>
      <c r="X35" s="35">
        <f t="shared" si="1"/>
        <v>184879276</v>
      </c>
      <c r="Y35" s="35">
        <f t="shared" si="1"/>
        <v>-19872427</v>
      </c>
      <c r="Z35" s="36">
        <f>+IF(X35&lt;&gt;0,+(Y35/X35)*100,0)</f>
        <v>-10.748866736150568</v>
      </c>
      <c r="AA35" s="33">
        <f>SUM(AA24:AA34)</f>
        <v>184879276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-12507079</v>
      </c>
      <c r="D37" s="46">
        <f>+D21-D35</f>
        <v>0</v>
      </c>
      <c r="E37" s="47">
        <f t="shared" si="2"/>
        <v>110916</v>
      </c>
      <c r="F37" s="48">
        <f t="shared" si="2"/>
        <v>67188</v>
      </c>
      <c r="G37" s="48">
        <f t="shared" si="2"/>
        <v>64745283</v>
      </c>
      <c r="H37" s="48">
        <f t="shared" si="2"/>
        <v>-8117643</v>
      </c>
      <c r="I37" s="48">
        <f t="shared" si="2"/>
        <v>-15004337</v>
      </c>
      <c r="J37" s="48">
        <f t="shared" si="2"/>
        <v>41623303</v>
      </c>
      <c r="K37" s="48">
        <f t="shared" si="2"/>
        <v>-12527489</v>
      </c>
      <c r="L37" s="48">
        <f t="shared" si="2"/>
        <v>-11010202</v>
      </c>
      <c r="M37" s="48">
        <f t="shared" si="2"/>
        <v>28062729</v>
      </c>
      <c r="N37" s="48">
        <f t="shared" si="2"/>
        <v>4525038</v>
      </c>
      <c r="O37" s="48">
        <f t="shared" si="2"/>
        <v>-9987081</v>
      </c>
      <c r="P37" s="48">
        <f t="shared" si="2"/>
        <v>-9171094</v>
      </c>
      <c r="Q37" s="48">
        <f t="shared" si="2"/>
        <v>27813973</v>
      </c>
      <c r="R37" s="48">
        <f t="shared" si="2"/>
        <v>8655798</v>
      </c>
      <c r="S37" s="48">
        <f t="shared" si="2"/>
        <v>-5514495</v>
      </c>
      <c r="T37" s="48">
        <f t="shared" si="2"/>
        <v>-8893442</v>
      </c>
      <c r="U37" s="48">
        <f t="shared" si="2"/>
        <v>-28458616</v>
      </c>
      <c r="V37" s="48">
        <f t="shared" si="2"/>
        <v>-42866553</v>
      </c>
      <c r="W37" s="48">
        <f t="shared" si="2"/>
        <v>11937586</v>
      </c>
      <c r="X37" s="48">
        <f>IF(F21=F35,0,X21-X35)</f>
        <v>67188</v>
      </c>
      <c r="Y37" s="48">
        <f t="shared" si="2"/>
        <v>11870398</v>
      </c>
      <c r="Z37" s="49">
        <f>+IF(X37&lt;&gt;0,+(Y37/X37)*100,0)</f>
        <v>17667.437637673393</v>
      </c>
      <c r="AA37" s="46">
        <f>+AA21-AA35</f>
        <v>67188</v>
      </c>
    </row>
    <row r="38" spans="1:27" ht="22.5" customHeight="1">
      <c r="A38" s="50" t="s">
        <v>60</v>
      </c>
      <c r="B38" s="29"/>
      <c r="C38" s="6">
        <v>9355653</v>
      </c>
      <c r="D38" s="6"/>
      <c r="E38" s="7">
        <v>29809000</v>
      </c>
      <c r="F38" s="8">
        <v>29809000</v>
      </c>
      <c r="G38" s="8">
        <v>3003386</v>
      </c>
      <c r="H38" s="8"/>
      <c r="I38" s="8">
        <v>6073115</v>
      </c>
      <c r="J38" s="8">
        <v>9076501</v>
      </c>
      <c r="K38" s="8">
        <v>13543174</v>
      </c>
      <c r="L38" s="8">
        <v>6943601</v>
      </c>
      <c r="M38" s="8">
        <v>2256507</v>
      </c>
      <c r="N38" s="8">
        <v>22743282</v>
      </c>
      <c r="O38" s="8">
        <v>781906</v>
      </c>
      <c r="P38" s="8">
        <v>1193628</v>
      </c>
      <c r="Q38" s="8">
        <v>118766</v>
      </c>
      <c r="R38" s="8">
        <v>2094300</v>
      </c>
      <c r="S38" s="8">
        <v>116715</v>
      </c>
      <c r="T38" s="8">
        <v>599451</v>
      </c>
      <c r="U38" s="8">
        <v>1452719</v>
      </c>
      <c r="V38" s="8">
        <v>2168885</v>
      </c>
      <c r="W38" s="8">
        <v>36082968</v>
      </c>
      <c r="X38" s="8">
        <v>29809000</v>
      </c>
      <c r="Y38" s="8">
        <v>6273968</v>
      </c>
      <c r="Z38" s="2">
        <v>21.05</v>
      </c>
      <c r="AA38" s="6">
        <v>29809000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-3151426</v>
      </c>
      <c r="D41" s="56">
        <f>SUM(D37:D40)</f>
        <v>0</v>
      </c>
      <c r="E41" s="57">
        <f t="shared" si="3"/>
        <v>29919916</v>
      </c>
      <c r="F41" s="58">
        <f t="shared" si="3"/>
        <v>29876188</v>
      </c>
      <c r="G41" s="58">
        <f t="shared" si="3"/>
        <v>67748669</v>
      </c>
      <c r="H41" s="58">
        <f t="shared" si="3"/>
        <v>-8117643</v>
      </c>
      <c r="I41" s="58">
        <f t="shared" si="3"/>
        <v>-8931222</v>
      </c>
      <c r="J41" s="58">
        <f t="shared" si="3"/>
        <v>50699804</v>
      </c>
      <c r="K41" s="58">
        <f t="shared" si="3"/>
        <v>1015685</v>
      </c>
      <c r="L41" s="58">
        <f t="shared" si="3"/>
        <v>-4066601</v>
      </c>
      <c r="M41" s="58">
        <f t="shared" si="3"/>
        <v>30319236</v>
      </c>
      <c r="N41" s="58">
        <f t="shared" si="3"/>
        <v>27268320</v>
      </c>
      <c r="O41" s="58">
        <f t="shared" si="3"/>
        <v>-9205175</v>
      </c>
      <c r="P41" s="58">
        <f t="shared" si="3"/>
        <v>-7977466</v>
      </c>
      <c r="Q41" s="58">
        <f t="shared" si="3"/>
        <v>27932739</v>
      </c>
      <c r="R41" s="58">
        <f t="shared" si="3"/>
        <v>10750098</v>
      </c>
      <c r="S41" s="58">
        <f t="shared" si="3"/>
        <v>-5397780</v>
      </c>
      <c r="T41" s="58">
        <f t="shared" si="3"/>
        <v>-8293991</v>
      </c>
      <c r="U41" s="58">
        <f t="shared" si="3"/>
        <v>-27005897</v>
      </c>
      <c r="V41" s="58">
        <f t="shared" si="3"/>
        <v>-40697668</v>
      </c>
      <c r="W41" s="58">
        <f t="shared" si="3"/>
        <v>48020554</v>
      </c>
      <c r="X41" s="58">
        <f t="shared" si="3"/>
        <v>29876188</v>
      </c>
      <c r="Y41" s="58">
        <f t="shared" si="3"/>
        <v>18144366</v>
      </c>
      <c r="Z41" s="59">
        <f>+IF(X41&lt;&gt;0,+(Y41/X41)*100,0)</f>
        <v>60.7318644533901</v>
      </c>
      <c r="AA41" s="56">
        <f>SUM(AA37:AA40)</f>
        <v>29876188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-3151426</v>
      </c>
      <c r="D43" s="64">
        <f>+D41-D42</f>
        <v>0</v>
      </c>
      <c r="E43" s="65">
        <f t="shared" si="4"/>
        <v>29919916</v>
      </c>
      <c r="F43" s="66">
        <f t="shared" si="4"/>
        <v>29876188</v>
      </c>
      <c r="G43" s="66">
        <f t="shared" si="4"/>
        <v>67748669</v>
      </c>
      <c r="H43" s="66">
        <f t="shared" si="4"/>
        <v>-8117643</v>
      </c>
      <c r="I43" s="66">
        <f t="shared" si="4"/>
        <v>-8931222</v>
      </c>
      <c r="J43" s="66">
        <f t="shared" si="4"/>
        <v>50699804</v>
      </c>
      <c r="K43" s="66">
        <f t="shared" si="4"/>
        <v>1015685</v>
      </c>
      <c r="L43" s="66">
        <f t="shared" si="4"/>
        <v>-4066601</v>
      </c>
      <c r="M43" s="66">
        <f t="shared" si="4"/>
        <v>30319236</v>
      </c>
      <c r="N43" s="66">
        <f t="shared" si="4"/>
        <v>27268320</v>
      </c>
      <c r="O43" s="66">
        <f t="shared" si="4"/>
        <v>-9205175</v>
      </c>
      <c r="P43" s="66">
        <f t="shared" si="4"/>
        <v>-7977466</v>
      </c>
      <c r="Q43" s="66">
        <f t="shared" si="4"/>
        <v>27932739</v>
      </c>
      <c r="R43" s="66">
        <f t="shared" si="4"/>
        <v>10750098</v>
      </c>
      <c r="S43" s="66">
        <f t="shared" si="4"/>
        <v>-5397780</v>
      </c>
      <c r="T43" s="66">
        <f t="shared" si="4"/>
        <v>-8293991</v>
      </c>
      <c r="U43" s="66">
        <f t="shared" si="4"/>
        <v>-27005897</v>
      </c>
      <c r="V43" s="66">
        <f t="shared" si="4"/>
        <v>-40697668</v>
      </c>
      <c r="W43" s="66">
        <f t="shared" si="4"/>
        <v>48020554</v>
      </c>
      <c r="X43" s="66">
        <f t="shared" si="4"/>
        <v>29876188</v>
      </c>
      <c r="Y43" s="66">
        <f t="shared" si="4"/>
        <v>18144366</v>
      </c>
      <c r="Z43" s="67">
        <f>+IF(X43&lt;&gt;0,+(Y43/X43)*100,0)</f>
        <v>60.7318644533901</v>
      </c>
      <c r="AA43" s="64">
        <f>+AA41-AA42</f>
        <v>29876188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-3151426</v>
      </c>
      <c r="D45" s="56">
        <f>SUM(D43:D44)</f>
        <v>0</v>
      </c>
      <c r="E45" s="57">
        <f t="shared" si="5"/>
        <v>29919916</v>
      </c>
      <c r="F45" s="58">
        <f t="shared" si="5"/>
        <v>29876188</v>
      </c>
      <c r="G45" s="58">
        <f t="shared" si="5"/>
        <v>67748669</v>
      </c>
      <c r="H45" s="58">
        <f t="shared" si="5"/>
        <v>-8117643</v>
      </c>
      <c r="I45" s="58">
        <f t="shared" si="5"/>
        <v>-8931222</v>
      </c>
      <c r="J45" s="58">
        <f t="shared" si="5"/>
        <v>50699804</v>
      </c>
      <c r="K45" s="58">
        <f t="shared" si="5"/>
        <v>1015685</v>
      </c>
      <c r="L45" s="58">
        <f t="shared" si="5"/>
        <v>-4066601</v>
      </c>
      <c r="M45" s="58">
        <f t="shared" si="5"/>
        <v>30319236</v>
      </c>
      <c r="N45" s="58">
        <f t="shared" si="5"/>
        <v>27268320</v>
      </c>
      <c r="O45" s="58">
        <f t="shared" si="5"/>
        <v>-9205175</v>
      </c>
      <c r="P45" s="58">
        <f t="shared" si="5"/>
        <v>-7977466</v>
      </c>
      <c r="Q45" s="58">
        <f t="shared" si="5"/>
        <v>27932739</v>
      </c>
      <c r="R45" s="58">
        <f t="shared" si="5"/>
        <v>10750098</v>
      </c>
      <c r="S45" s="58">
        <f t="shared" si="5"/>
        <v>-5397780</v>
      </c>
      <c r="T45" s="58">
        <f t="shared" si="5"/>
        <v>-8293991</v>
      </c>
      <c r="U45" s="58">
        <f t="shared" si="5"/>
        <v>-27005897</v>
      </c>
      <c r="V45" s="58">
        <f t="shared" si="5"/>
        <v>-40697668</v>
      </c>
      <c r="W45" s="58">
        <f t="shared" si="5"/>
        <v>48020554</v>
      </c>
      <c r="X45" s="58">
        <f t="shared" si="5"/>
        <v>29876188</v>
      </c>
      <c r="Y45" s="58">
        <f t="shared" si="5"/>
        <v>18144366</v>
      </c>
      <c r="Z45" s="59">
        <f>+IF(X45&lt;&gt;0,+(Y45/X45)*100,0)</f>
        <v>60.7318644533901</v>
      </c>
      <c r="AA45" s="56">
        <f>SUM(AA43:AA44)</f>
        <v>29876188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-3151426</v>
      </c>
      <c r="D47" s="71">
        <f>SUM(D45:D46)</f>
        <v>0</v>
      </c>
      <c r="E47" s="72">
        <f t="shared" si="6"/>
        <v>29919916</v>
      </c>
      <c r="F47" s="73">
        <f t="shared" si="6"/>
        <v>29876188</v>
      </c>
      <c r="G47" s="73">
        <f t="shared" si="6"/>
        <v>67748669</v>
      </c>
      <c r="H47" s="74">
        <f t="shared" si="6"/>
        <v>-8117643</v>
      </c>
      <c r="I47" s="74">
        <f t="shared" si="6"/>
        <v>-8931222</v>
      </c>
      <c r="J47" s="74">
        <f t="shared" si="6"/>
        <v>50699804</v>
      </c>
      <c r="K47" s="74">
        <f t="shared" si="6"/>
        <v>1015685</v>
      </c>
      <c r="L47" s="74">
        <f t="shared" si="6"/>
        <v>-4066601</v>
      </c>
      <c r="M47" s="73">
        <f t="shared" si="6"/>
        <v>30319236</v>
      </c>
      <c r="N47" s="73">
        <f t="shared" si="6"/>
        <v>27268320</v>
      </c>
      <c r="O47" s="74">
        <f t="shared" si="6"/>
        <v>-9205175</v>
      </c>
      <c r="P47" s="74">
        <f t="shared" si="6"/>
        <v>-7977466</v>
      </c>
      <c r="Q47" s="74">
        <f t="shared" si="6"/>
        <v>27932739</v>
      </c>
      <c r="R47" s="74">
        <f t="shared" si="6"/>
        <v>10750098</v>
      </c>
      <c r="S47" s="74">
        <f t="shared" si="6"/>
        <v>-5397780</v>
      </c>
      <c r="T47" s="73">
        <f t="shared" si="6"/>
        <v>-8293991</v>
      </c>
      <c r="U47" s="73">
        <f t="shared" si="6"/>
        <v>-27005897</v>
      </c>
      <c r="V47" s="74">
        <f t="shared" si="6"/>
        <v>-40697668</v>
      </c>
      <c r="W47" s="74">
        <f t="shared" si="6"/>
        <v>48020554</v>
      </c>
      <c r="X47" s="74">
        <f t="shared" si="6"/>
        <v>29876188</v>
      </c>
      <c r="Y47" s="74">
        <f t="shared" si="6"/>
        <v>18144366</v>
      </c>
      <c r="Z47" s="75">
        <f>+IF(X47&lt;&gt;0,+(Y47/X47)*100,0)</f>
        <v>60.7318644533901</v>
      </c>
      <c r="AA47" s="76">
        <f>SUM(AA45:AA46)</f>
        <v>29876188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1197965</v>
      </c>
      <c r="D5" s="6"/>
      <c r="E5" s="7">
        <v>38586138</v>
      </c>
      <c r="F5" s="8">
        <v>19007375</v>
      </c>
      <c r="G5" s="8">
        <v>15706808</v>
      </c>
      <c r="H5" s="8">
        <v>241588</v>
      </c>
      <c r="I5" s="8">
        <v>241588</v>
      </c>
      <c r="J5" s="8">
        <v>16189984</v>
      </c>
      <c r="K5" s="8">
        <v>190755</v>
      </c>
      <c r="L5" s="8">
        <v>190755</v>
      </c>
      <c r="M5" s="8"/>
      <c r="N5" s="8">
        <v>381510</v>
      </c>
      <c r="O5" s="8">
        <v>664634</v>
      </c>
      <c r="P5" s="8">
        <v>626717</v>
      </c>
      <c r="Q5" s="8">
        <v>626717</v>
      </c>
      <c r="R5" s="8">
        <v>1918068</v>
      </c>
      <c r="S5" s="8">
        <v>627809</v>
      </c>
      <c r="T5" s="8">
        <v>627809</v>
      </c>
      <c r="U5" s="8">
        <v>3355759</v>
      </c>
      <c r="V5" s="8">
        <v>4611377</v>
      </c>
      <c r="W5" s="8">
        <v>23100939</v>
      </c>
      <c r="X5" s="8">
        <v>19007375</v>
      </c>
      <c r="Y5" s="8">
        <v>4093564</v>
      </c>
      <c r="Z5" s="2">
        <v>21.54</v>
      </c>
      <c r="AA5" s="6">
        <v>19007375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435</v>
      </c>
      <c r="D9" s="6"/>
      <c r="E9" s="7">
        <v>200000</v>
      </c>
      <c r="F9" s="8">
        <v>156000</v>
      </c>
      <c r="G9" s="8"/>
      <c r="H9" s="8">
        <v>6302</v>
      </c>
      <c r="I9" s="8">
        <v>12580</v>
      </c>
      <c r="J9" s="8">
        <v>18882</v>
      </c>
      <c r="K9" s="8">
        <v>12580</v>
      </c>
      <c r="L9" s="8">
        <v>12580</v>
      </c>
      <c r="M9" s="8">
        <v>12580</v>
      </c>
      <c r="N9" s="8">
        <v>37740</v>
      </c>
      <c r="O9" s="8">
        <v>12598</v>
      </c>
      <c r="P9" s="8">
        <v>16103</v>
      </c>
      <c r="Q9" s="8">
        <v>16062</v>
      </c>
      <c r="R9" s="8">
        <v>44763</v>
      </c>
      <c r="S9" s="8">
        <v>22340</v>
      </c>
      <c r="T9" s="8">
        <v>22340</v>
      </c>
      <c r="U9" s="8">
        <v>22381</v>
      </c>
      <c r="V9" s="8">
        <v>67061</v>
      </c>
      <c r="W9" s="8">
        <v>168446</v>
      </c>
      <c r="X9" s="8">
        <v>156000</v>
      </c>
      <c r="Y9" s="8">
        <v>12446</v>
      </c>
      <c r="Z9" s="2">
        <v>7.98</v>
      </c>
      <c r="AA9" s="6">
        <v>156000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82702</v>
      </c>
      <c r="D11" s="6"/>
      <c r="E11" s="7">
        <v>1077300</v>
      </c>
      <c r="F11" s="8">
        <v>1077300</v>
      </c>
      <c r="G11" s="8">
        <v>88377</v>
      </c>
      <c r="H11" s="8">
        <v>87287</v>
      </c>
      <c r="I11" s="8">
        <v>84498</v>
      </c>
      <c r="J11" s="8">
        <v>260162</v>
      </c>
      <c r="K11" s="8">
        <v>119971</v>
      </c>
      <c r="L11" s="8">
        <v>100162</v>
      </c>
      <c r="M11" s="8">
        <v>86360</v>
      </c>
      <c r="N11" s="8">
        <v>306493</v>
      </c>
      <c r="O11" s="8">
        <v>89638</v>
      </c>
      <c r="P11" s="8">
        <v>86153</v>
      </c>
      <c r="Q11" s="8">
        <v>90604</v>
      </c>
      <c r="R11" s="8">
        <v>266395</v>
      </c>
      <c r="S11" s="8">
        <v>89606</v>
      </c>
      <c r="T11" s="8">
        <v>89606</v>
      </c>
      <c r="U11" s="8">
        <v>89724</v>
      </c>
      <c r="V11" s="8">
        <v>268936</v>
      </c>
      <c r="W11" s="8">
        <v>1101986</v>
      </c>
      <c r="X11" s="8">
        <v>1077300</v>
      </c>
      <c r="Y11" s="8">
        <v>24686</v>
      </c>
      <c r="Z11" s="2">
        <v>2.29</v>
      </c>
      <c r="AA11" s="6">
        <v>1077300</v>
      </c>
    </row>
    <row r="12" spans="1:27" ht="12.75">
      <c r="A12" s="25" t="s">
        <v>37</v>
      </c>
      <c r="B12" s="29"/>
      <c r="C12" s="6">
        <v>248435</v>
      </c>
      <c r="D12" s="6"/>
      <c r="E12" s="7">
        <v>2265000</v>
      </c>
      <c r="F12" s="8">
        <v>1745000</v>
      </c>
      <c r="G12" s="8">
        <v>53528</v>
      </c>
      <c r="H12" s="8">
        <v>187912</v>
      </c>
      <c r="I12" s="8">
        <v>206488</v>
      </c>
      <c r="J12" s="8">
        <v>447928</v>
      </c>
      <c r="K12" s="8">
        <v>125661</v>
      </c>
      <c r="L12" s="8">
        <v>130072</v>
      </c>
      <c r="M12" s="8">
        <v>130630</v>
      </c>
      <c r="N12" s="8">
        <v>386363</v>
      </c>
      <c r="O12" s="8">
        <v>158473</v>
      </c>
      <c r="P12" s="8">
        <v>116146</v>
      </c>
      <c r="Q12" s="8">
        <v>46855</v>
      </c>
      <c r="R12" s="8">
        <v>321474</v>
      </c>
      <c r="S12" s="8">
        <v>132759</v>
      </c>
      <c r="T12" s="8">
        <v>69339</v>
      </c>
      <c r="U12" s="8">
        <v>19335</v>
      </c>
      <c r="V12" s="8">
        <v>221433</v>
      </c>
      <c r="W12" s="8">
        <v>1377198</v>
      </c>
      <c r="X12" s="8">
        <v>1745000</v>
      </c>
      <c r="Y12" s="8">
        <v>-367802</v>
      </c>
      <c r="Z12" s="2">
        <v>-21.08</v>
      </c>
      <c r="AA12" s="6">
        <v>1745000</v>
      </c>
    </row>
    <row r="13" spans="1:27" ht="12.75">
      <c r="A13" s="23" t="s">
        <v>38</v>
      </c>
      <c r="B13" s="29"/>
      <c r="C13" s="6">
        <v>-74623</v>
      </c>
      <c r="D13" s="6"/>
      <c r="E13" s="7">
        <v>1297400</v>
      </c>
      <c r="F13" s="8">
        <v>1337400</v>
      </c>
      <c r="G13" s="8">
        <v>98356</v>
      </c>
      <c r="H13" s="8">
        <v>94968</v>
      </c>
      <c r="I13" s="8">
        <v>107172</v>
      </c>
      <c r="J13" s="8">
        <v>300496</v>
      </c>
      <c r="K13" s="8">
        <v>73456</v>
      </c>
      <c r="L13" s="8">
        <v>81815</v>
      </c>
      <c r="M13" s="8">
        <v>124324</v>
      </c>
      <c r="N13" s="8">
        <v>279595</v>
      </c>
      <c r="O13" s="8">
        <v>79796</v>
      </c>
      <c r="P13" s="8">
        <v>76035</v>
      </c>
      <c r="Q13" s="8"/>
      <c r="R13" s="8">
        <v>155831</v>
      </c>
      <c r="S13" s="8">
        <v>96295</v>
      </c>
      <c r="T13" s="8">
        <v>103699</v>
      </c>
      <c r="U13" s="8">
        <v>44915</v>
      </c>
      <c r="V13" s="8">
        <v>244909</v>
      </c>
      <c r="W13" s="8">
        <v>980831</v>
      </c>
      <c r="X13" s="8">
        <v>1337400</v>
      </c>
      <c r="Y13" s="8">
        <v>-356569</v>
      </c>
      <c r="Z13" s="2">
        <v>-26.66</v>
      </c>
      <c r="AA13" s="6">
        <v>1337400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352892</v>
      </c>
      <c r="D15" s="6"/>
      <c r="E15" s="7"/>
      <c r="F15" s="8"/>
      <c r="G15" s="8">
        <v>6260</v>
      </c>
      <c r="H15" s="8">
        <v>39819</v>
      </c>
      <c r="I15" s="8">
        <v>4807</v>
      </c>
      <c r="J15" s="8">
        <v>50886</v>
      </c>
      <c r="K15" s="8">
        <v>-64937</v>
      </c>
      <c r="L15" s="8">
        <v>-65807</v>
      </c>
      <c r="M15" s="8">
        <v>4400</v>
      </c>
      <c r="N15" s="8">
        <v>-126344</v>
      </c>
      <c r="O15" s="8"/>
      <c r="P15" s="8">
        <v>4400</v>
      </c>
      <c r="Q15" s="8">
        <v>5060</v>
      </c>
      <c r="R15" s="8">
        <v>9460</v>
      </c>
      <c r="S15" s="8"/>
      <c r="T15" s="8">
        <v>4400</v>
      </c>
      <c r="U15" s="8">
        <v>4800</v>
      </c>
      <c r="V15" s="8">
        <v>9200</v>
      </c>
      <c r="W15" s="8">
        <v>-56798</v>
      </c>
      <c r="X15" s="8"/>
      <c r="Y15" s="8">
        <v>-56798</v>
      </c>
      <c r="Z15" s="2"/>
      <c r="AA15" s="6"/>
    </row>
    <row r="16" spans="1:27" ht="12.75">
      <c r="A16" s="23" t="s">
        <v>41</v>
      </c>
      <c r="B16" s="29"/>
      <c r="C16" s="6">
        <v>7399</v>
      </c>
      <c r="D16" s="6"/>
      <c r="E16" s="7">
        <v>69500</v>
      </c>
      <c r="F16" s="8">
        <v>114500</v>
      </c>
      <c r="G16" s="8">
        <v>11253</v>
      </c>
      <c r="H16" s="8">
        <v>16522</v>
      </c>
      <c r="I16" s="8">
        <v>7021</v>
      </c>
      <c r="J16" s="8">
        <v>34796</v>
      </c>
      <c r="K16" s="8">
        <v>10066</v>
      </c>
      <c r="L16" s="8">
        <v>5394</v>
      </c>
      <c r="M16" s="8">
        <v>13875</v>
      </c>
      <c r="N16" s="8">
        <v>29335</v>
      </c>
      <c r="O16" s="8">
        <v>9772</v>
      </c>
      <c r="P16" s="8">
        <v>4727</v>
      </c>
      <c r="Q16" s="8">
        <v>9814</v>
      </c>
      <c r="R16" s="8">
        <v>24313</v>
      </c>
      <c r="S16" s="8"/>
      <c r="T16" s="8"/>
      <c r="U16" s="8">
        <v>22348</v>
      </c>
      <c r="V16" s="8">
        <v>22348</v>
      </c>
      <c r="W16" s="8">
        <v>110792</v>
      </c>
      <c r="X16" s="8">
        <v>114500</v>
      </c>
      <c r="Y16" s="8">
        <v>-3708</v>
      </c>
      <c r="Z16" s="2">
        <v>-3.24</v>
      </c>
      <c r="AA16" s="6">
        <v>114500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353232</v>
      </c>
      <c r="D18" s="6"/>
      <c r="E18" s="7">
        <v>96168000</v>
      </c>
      <c r="F18" s="8">
        <v>97157305</v>
      </c>
      <c r="G18" s="8">
        <v>38677382</v>
      </c>
      <c r="H18" s="8">
        <v>246634</v>
      </c>
      <c r="I18" s="8">
        <v>593897</v>
      </c>
      <c r="J18" s="8">
        <v>39517913</v>
      </c>
      <c r="K18" s="8">
        <v>199013</v>
      </c>
      <c r="L18" s="8">
        <v>275262</v>
      </c>
      <c r="M18" s="8">
        <v>30516906</v>
      </c>
      <c r="N18" s="8">
        <v>30991181</v>
      </c>
      <c r="O18" s="8">
        <v>272237</v>
      </c>
      <c r="P18" s="8">
        <v>317787</v>
      </c>
      <c r="Q18" s="8"/>
      <c r="R18" s="8">
        <v>590024</v>
      </c>
      <c r="S18" s="8">
        <v>286834</v>
      </c>
      <c r="T18" s="8">
        <v>258607</v>
      </c>
      <c r="U18" s="8">
        <v>719164</v>
      </c>
      <c r="V18" s="8">
        <v>1264605</v>
      </c>
      <c r="W18" s="8">
        <v>72363723</v>
      </c>
      <c r="X18" s="8">
        <v>97157305</v>
      </c>
      <c r="Y18" s="8">
        <v>-24793582</v>
      </c>
      <c r="Z18" s="2">
        <v>-25.52</v>
      </c>
      <c r="AA18" s="6">
        <v>97157305</v>
      </c>
    </row>
    <row r="19" spans="1:27" ht="12.75">
      <c r="A19" s="23" t="s">
        <v>44</v>
      </c>
      <c r="B19" s="29"/>
      <c r="C19" s="6">
        <v>9410614</v>
      </c>
      <c r="D19" s="6"/>
      <c r="E19" s="7">
        <v>351000</v>
      </c>
      <c r="F19" s="26">
        <v>503725</v>
      </c>
      <c r="G19" s="26">
        <v>137468</v>
      </c>
      <c r="H19" s="26">
        <v>6800</v>
      </c>
      <c r="I19" s="26">
        <v>40529</v>
      </c>
      <c r="J19" s="26">
        <v>184797</v>
      </c>
      <c r="K19" s="26">
        <v>66949</v>
      </c>
      <c r="L19" s="26">
        <v>5689</v>
      </c>
      <c r="M19" s="26">
        <v>126332</v>
      </c>
      <c r="N19" s="26">
        <v>198970</v>
      </c>
      <c r="O19" s="26">
        <v>45309</v>
      </c>
      <c r="P19" s="26">
        <v>10138</v>
      </c>
      <c r="Q19" s="26">
        <v>30435</v>
      </c>
      <c r="R19" s="26">
        <v>85882</v>
      </c>
      <c r="S19" s="26">
        <v>1354</v>
      </c>
      <c r="T19" s="26">
        <v>66907</v>
      </c>
      <c r="U19" s="26">
        <v>52141</v>
      </c>
      <c r="V19" s="26">
        <v>120402</v>
      </c>
      <c r="W19" s="26">
        <v>590051</v>
      </c>
      <c r="X19" s="26">
        <v>503725</v>
      </c>
      <c r="Y19" s="26">
        <v>86326</v>
      </c>
      <c r="Z19" s="27">
        <v>17.14</v>
      </c>
      <c r="AA19" s="28">
        <v>503725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11579051</v>
      </c>
      <c r="D21" s="33">
        <f t="shared" si="0"/>
        <v>0</v>
      </c>
      <c r="E21" s="34">
        <f t="shared" si="0"/>
        <v>140014338</v>
      </c>
      <c r="F21" s="35">
        <f t="shared" si="0"/>
        <v>121098605</v>
      </c>
      <c r="G21" s="35">
        <f t="shared" si="0"/>
        <v>54779432</v>
      </c>
      <c r="H21" s="35">
        <f t="shared" si="0"/>
        <v>927832</v>
      </c>
      <c r="I21" s="35">
        <f t="shared" si="0"/>
        <v>1298580</v>
      </c>
      <c r="J21" s="35">
        <f t="shared" si="0"/>
        <v>57005844</v>
      </c>
      <c r="K21" s="35">
        <f t="shared" si="0"/>
        <v>733514</v>
      </c>
      <c r="L21" s="35">
        <f t="shared" si="0"/>
        <v>735922</v>
      </c>
      <c r="M21" s="35">
        <f t="shared" si="0"/>
        <v>31015407</v>
      </c>
      <c r="N21" s="35">
        <f t="shared" si="0"/>
        <v>32484843</v>
      </c>
      <c r="O21" s="35">
        <f t="shared" si="0"/>
        <v>1332457</v>
      </c>
      <c r="P21" s="35">
        <f t="shared" si="0"/>
        <v>1258206</v>
      </c>
      <c r="Q21" s="35">
        <f t="shared" si="0"/>
        <v>825547</v>
      </c>
      <c r="R21" s="35">
        <f t="shared" si="0"/>
        <v>3416210</v>
      </c>
      <c r="S21" s="35">
        <f t="shared" si="0"/>
        <v>1256997</v>
      </c>
      <c r="T21" s="35">
        <f t="shared" si="0"/>
        <v>1242707</v>
      </c>
      <c r="U21" s="35">
        <f t="shared" si="0"/>
        <v>4330567</v>
      </c>
      <c r="V21" s="35">
        <f t="shared" si="0"/>
        <v>6830271</v>
      </c>
      <c r="W21" s="35">
        <f t="shared" si="0"/>
        <v>99737168</v>
      </c>
      <c r="X21" s="35">
        <f t="shared" si="0"/>
        <v>121098605</v>
      </c>
      <c r="Y21" s="35">
        <f t="shared" si="0"/>
        <v>-21361437</v>
      </c>
      <c r="Z21" s="36">
        <f>+IF(X21&lt;&gt;0,+(Y21/X21)*100,0)</f>
        <v>-17.639705263326526</v>
      </c>
      <c r="AA21" s="33">
        <f>SUM(AA5:AA20)</f>
        <v>121098605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6153467</v>
      </c>
      <c r="D24" s="6"/>
      <c r="E24" s="7">
        <v>41761259</v>
      </c>
      <c r="F24" s="8">
        <v>44864524</v>
      </c>
      <c r="G24" s="8">
        <v>3261872</v>
      </c>
      <c r="H24" s="8">
        <v>3253212</v>
      </c>
      <c r="I24" s="8">
        <v>3423809</v>
      </c>
      <c r="J24" s="8">
        <v>9938893</v>
      </c>
      <c r="K24" s="8">
        <v>3255400</v>
      </c>
      <c r="L24" s="8">
        <v>3418468</v>
      </c>
      <c r="M24" s="8">
        <v>3337540</v>
      </c>
      <c r="N24" s="8">
        <v>10011408</v>
      </c>
      <c r="O24" s="8">
        <v>3451477</v>
      </c>
      <c r="P24" s="8">
        <v>3433812</v>
      </c>
      <c r="Q24" s="8"/>
      <c r="R24" s="8">
        <v>6885289</v>
      </c>
      <c r="S24" s="8">
        <v>3634907</v>
      </c>
      <c r="T24" s="8">
        <v>3429619</v>
      </c>
      <c r="U24" s="8">
        <v>3411853</v>
      </c>
      <c r="V24" s="8">
        <v>10476379</v>
      </c>
      <c r="W24" s="8">
        <v>37311969</v>
      </c>
      <c r="X24" s="8">
        <v>44864524</v>
      </c>
      <c r="Y24" s="8">
        <v>-7552555</v>
      </c>
      <c r="Z24" s="2">
        <v>-16.83</v>
      </c>
      <c r="AA24" s="6">
        <v>44864524</v>
      </c>
    </row>
    <row r="25" spans="1:27" ht="12.75">
      <c r="A25" s="25" t="s">
        <v>49</v>
      </c>
      <c r="B25" s="24"/>
      <c r="C25" s="6">
        <v>655344</v>
      </c>
      <c r="D25" s="6"/>
      <c r="E25" s="7">
        <v>9045322</v>
      </c>
      <c r="F25" s="8">
        <v>9045322</v>
      </c>
      <c r="G25" s="8"/>
      <c r="H25" s="8">
        <v>677076</v>
      </c>
      <c r="I25" s="8">
        <v>682119</v>
      </c>
      <c r="J25" s="8">
        <v>1359195</v>
      </c>
      <c r="K25" s="8">
        <v>682119</v>
      </c>
      <c r="L25" s="8">
        <v>682119</v>
      </c>
      <c r="M25" s="8">
        <v>682119</v>
      </c>
      <c r="N25" s="8">
        <v>2046357</v>
      </c>
      <c r="O25" s="8">
        <v>682119</v>
      </c>
      <c r="P25" s="8">
        <v>735455</v>
      </c>
      <c r="Q25" s="8"/>
      <c r="R25" s="8">
        <v>1417574</v>
      </c>
      <c r="S25" s="8">
        <v>682119</v>
      </c>
      <c r="T25" s="8">
        <v>948466</v>
      </c>
      <c r="U25" s="8">
        <v>777171</v>
      </c>
      <c r="V25" s="8">
        <v>2407756</v>
      </c>
      <c r="W25" s="8">
        <v>7230882</v>
      </c>
      <c r="X25" s="8">
        <v>9045322</v>
      </c>
      <c r="Y25" s="8">
        <v>-1814440</v>
      </c>
      <c r="Z25" s="2">
        <v>-20.06</v>
      </c>
      <c r="AA25" s="6">
        <v>9045322</v>
      </c>
    </row>
    <row r="26" spans="1:27" ht="12.75">
      <c r="A26" s="25" t="s">
        <v>50</v>
      </c>
      <c r="B26" s="24"/>
      <c r="C26" s="6">
        <v>3820171</v>
      </c>
      <c r="D26" s="6"/>
      <c r="E26" s="7">
        <v>997235</v>
      </c>
      <c r="F26" s="8">
        <v>253531</v>
      </c>
      <c r="G26" s="8"/>
      <c r="H26" s="8"/>
      <c r="I26" s="8"/>
      <c r="J26" s="8"/>
      <c r="K26" s="8"/>
      <c r="L26" s="8"/>
      <c r="M26" s="8"/>
      <c r="N26" s="8"/>
      <c r="O26" s="8">
        <v>1690846</v>
      </c>
      <c r="P26" s="8"/>
      <c r="Q26" s="8"/>
      <c r="R26" s="8">
        <v>1690846</v>
      </c>
      <c r="S26" s="8"/>
      <c r="T26" s="8"/>
      <c r="U26" s="8"/>
      <c r="V26" s="8"/>
      <c r="W26" s="8">
        <v>1690846</v>
      </c>
      <c r="X26" s="8">
        <v>253531</v>
      </c>
      <c r="Y26" s="8">
        <v>1437315</v>
      </c>
      <c r="Z26" s="2">
        <v>566.92</v>
      </c>
      <c r="AA26" s="6">
        <v>253531</v>
      </c>
    </row>
    <row r="27" spans="1:27" ht="12.75">
      <c r="A27" s="25" t="s">
        <v>51</v>
      </c>
      <c r="B27" s="24"/>
      <c r="C27" s="6">
        <v>7651110</v>
      </c>
      <c r="D27" s="6"/>
      <c r="E27" s="7">
        <v>11925743</v>
      </c>
      <c r="F27" s="8">
        <v>13883453</v>
      </c>
      <c r="G27" s="8"/>
      <c r="H27" s="8"/>
      <c r="I27" s="8">
        <v>1128240</v>
      </c>
      <c r="J27" s="8">
        <v>1128240</v>
      </c>
      <c r="K27" s="8"/>
      <c r="L27" s="8"/>
      <c r="M27" s="8"/>
      <c r="N27" s="8"/>
      <c r="O27" s="8">
        <v>888866</v>
      </c>
      <c r="P27" s="8">
        <v>1892713</v>
      </c>
      <c r="Q27" s="8"/>
      <c r="R27" s="8">
        <v>2781579</v>
      </c>
      <c r="S27" s="8">
        <v>1048530</v>
      </c>
      <c r="T27" s="8">
        <v>1068276</v>
      </c>
      <c r="U27" s="8">
        <v>1112570</v>
      </c>
      <c r="V27" s="8">
        <v>3229376</v>
      </c>
      <c r="W27" s="8">
        <v>7139195</v>
      </c>
      <c r="X27" s="8">
        <v>13883453</v>
      </c>
      <c r="Y27" s="8">
        <v>-6744258</v>
      </c>
      <c r="Z27" s="2">
        <v>-48.58</v>
      </c>
      <c r="AA27" s="6">
        <v>13883453</v>
      </c>
    </row>
    <row r="28" spans="1:27" ht="12.75">
      <c r="A28" s="25" t="s">
        <v>52</v>
      </c>
      <c r="B28" s="24"/>
      <c r="C28" s="6"/>
      <c r="D28" s="6"/>
      <c r="E28" s="7"/>
      <c r="F28" s="8"/>
      <c r="G28" s="8"/>
      <c r="H28" s="8"/>
      <c r="I28" s="8"/>
      <c r="J28" s="8"/>
      <c r="K28" s="8">
        <v>635</v>
      </c>
      <c r="L28" s="8">
        <v>-437</v>
      </c>
      <c r="M28" s="8">
        <v>1067</v>
      </c>
      <c r="N28" s="8">
        <v>1265</v>
      </c>
      <c r="O28" s="8"/>
      <c r="P28" s="8"/>
      <c r="Q28" s="8"/>
      <c r="R28" s="8"/>
      <c r="S28" s="8">
        <v>25155</v>
      </c>
      <c r="T28" s="8"/>
      <c r="U28" s="8"/>
      <c r="V28" s="8">
        <v>25155</v>
      </c>
      <c r="W28" s="8">
        <v>26420</v>
      </c>
      <c r="X28" s="8"/>
      <c r="Y28" s="8">
        <v>26420</v>
      </c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46911</v>
      </c>
      <c r="D30" s="6"/>
      <c r="E30" s="7">
        <v>1225882</v>
      </c>
      <c r="F30" s="8">
        <v>1290614</v>
      </c>
      <c r="G30" s="8">
        <v>41281</v>
      </c>
      <c r="H30" s="8">
        <v>87592</v>
      </c>
      <c r="I30" s="8">
        <v>225959</v>
      </c>
      <c r="J30" s="8">
        <v>354832</v>
      </c>
      <c r="K30" s="8">
        <v>16760</v>
      </c>
      <c r="L30" s="8">
        <v>67907</v>
      </c>
      <c r="M30" s="8">
        <v>32714</v>
      </c>
      <c r="N30" s="8">
        <v>117381</v>
      </c>
      <c r="O30" s="8">
        <v>70475</v>
      </c>
      <c r="P30" s="8">
        <v>54185</v>
      </c>
      <c r="Q30" s="8">
        <v>53671</v>
      </c>
      <c r="R30" s="8">
        <v>178331</v>
      </c>
      <c r="S30" s="8"/>
      <c r="T30" s="8">
        <v>40075</v>
      </c>
      <c r="U30" s="8">
        <v>241578</v>
      </c>
      <c r="V30" s="8">
        <v>281653</v>
      </c>
      <c r="W30" s="8">
        <v>932197</v>
      </c>
      <c r="X30" s="8">
        <v>1290614</v>
      </c>
      <c r="Y30" s="8">
        <v>-358417</v>
      </c>
      <c r="Z30" s="2">
        <v>-27.77</v>
      </c>
      <c r="AA30" s="6">
        <v>1290614</v>
      </c>
    </row>
    <row r="31" spans="1:27" ht="12.75">
      <c r="A31" s="25" t="s">
        <v>55</v>
      </c>
      <c r="B31" s="24"/>
      <c r="C31" s="6">
        <v>4638641</v>
      </c>
      <c r="D31" s="6"/>
      <c r="E31" s="7">
        <v>29215757</v>
      </c>
      <c r="F31" s="8">
        <v>31832858</v>
      </c>
      <c r="G31" s="8">
        <v>1026967</v>
      </c>
      <c r="H31" s="8">
        <v>2190677</v>
      </c>
      <c r="I31" s="8">
        <v>3956701</v>
      </c>
      <c r="J31" s="8">
        <v>7174345</v>
      </c>
      <c r="K31" s="8">
        <v>4707539</v>
      </c>
      <c r="L31" s="8">
        <v>3830383</v>
      </c>
      <c r="M31" s="8">
        <v>4161650</v>
      </c>
      <c r="N31" s="8">
        <v>12699572</v>
      </c>
      <c r="O31" s="8">
        <v>2090171</v>
      </c>
      <c r="P31" s="8">
        <v>2143417</v>
      </c>
      <c r="Q31" s="8">
        <v>1750712</v>
      </c>
      <c r="R31" s="8">
        <v>5984300</v>
      </c>
      <c r="S31" s="8">
        <v>2203774</v>
      </c>
      <c r="T31" s="8">
        <v>1967303</v>
      </c>
      <c r="U31" s="8">
        <v>3532121</v>
      </c>
      <c r="V31" s="8">
        <v>7703198</v>
      </c>
      <c r="W31" s="8">
        <v>33561415</v>
      </c>
      <c r="X31" s="8">
        <v>31832858</v>
      </c>
      <c r="Y31" s="8">
        <v>1728557</v>
      </c>
      <c r="Z31" s="2">
        <v>5.43</v>
      </c>
      <c r="AA31" s="6">
        <v>31832858</v>
      </c>
    </row>
    <row r="32" spans="1:27" ht="12.75">
      <c r="A32" s="25" t="s">
        <v>43</v>
      </c>
      <c r="B32" s="24"/>
      <c r="C32" s="6">
        <v>9948</v>
      </c>
      <c r="D32" s="6"/>
      <c r="E32" s="7">
        <v>1090000</v>
      </c>
      <c r="F32" s="8">
        <v>7876789</v>
      </c>
      <c r="G32" s="8"/>
      <c r="H32" s="8"/>
      <c r="I32" s="8"/>
      <c r="J32" s="8"/>
      <c r="K32" s="8">
        <v>500</v>
      </c>
      <c r="L32" s="8">
        <v>687757</v>
      </c>
      <c r="M32" s="8"/>
      <c r="N32" s="8">
        <v>688257</v>
      </c>
      <c r="O32" s="8">
        <v>134480</v>
      </c>
      <c r="P32" s="8">
        <v>737346</v>
      </c>
      <c r="Q32" s="8">
        <v>137104</v>
      </c>
      <c r="R32" s="8">
        <v>1008930</v>
      </c>
      <c r="S32" s="8">
        <v>667861</v>
      </c>
      <c r="T32" s="8">
        <v>-2556293</v>
      </c>
      <c r="U32" s="8">
        <v>383000</v>
      </c>
      <c r="V32" s="8">
        <v>-1505432</v>
      </c>
      <c r="W32" s="8">
        <v>191755</v>
      </c>
      <c r="X32" s="8">
        <v>7876789</v>
      </c>
      <c r="Y32" s="8">
        <v>-7685034</v>
      </c>
      <c r="Z32" s="2">
        <v>-97.57</v>
      </c>
      <c r="AA32" s="6">
        <v>7876789</v>
      </c>
    </row>
    <row r="33" spans="1:27" ht="12.75">
      <c r="A33" s="25" t="s">
        <v>56</v>
      </c>
      <c r="B33" s="24"/>
      <c r="C33" s="6">
        <v>1650175</v>
      </c>
      <c r="D33" s="6"/>
      <c r="E33" s="7">
        <v>22955232</v>
      </c>
      <c r="F33" s="8">
        <v>22226681</v>
      </c>
      <c r="G33" s="8">
        <v>2631175</v>
      </c>
      <c r="H33" s="8">
        <v>923095</v>
      </c>
      <c r="I33" s="8">
        <v>1939224</v>
      </c>
      <c r="J33" s="8">
        <v>5493494</v>
      </c>
      <c r="K33" s="8">
        <v>2185117</v>
      </c>
      <c r="L33" s="8">
        <v>2126605</v>
      </c>
      <c r="M33" s="8">
        <v>2218137</v>
      </c>
      <c r="N33" s="8">
        <v>6529859</v>
      </c>
      <c r="O33" s="8">
        <v>1372414</v>
      </c>
      <c r="P33" s="8">
        <v>2147936</v>
      </c>
      <c r="Q33" s="8">
        <v>886189</v>
      </c>
      <c r="R33" s="8">
        <v>4406539</v>
      </c>
      <c r="S33" s="8">
        <v>707200</v>
      </c>
      <c r="T33" s="8">
        <v>1743801</v>
      </c>
      <c r="U33" s="8">
        <v>1849504</v>
      </c>
      <c r="V33" s="8">
        <v>4300505</v>
      </c>
      <c r="W33" s="8">
        <v>20730397</v>
      </c>
      <c r="X33" s="8">
        <v>22226681</v>
      </c>
      <c r="Y33" s="8">
        <v>-1496284</v>
      </c>
      <c r="Z33" s="2">
        <v>-6.73</v>
      </c>
      <c r="AA33" s="6">
        <v>22226681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320479</v>
      </c>
      <c r="V34" s="8">
        <v>320479</v>
      </c>
      <c r="W34" s="8">
        <v>320479</v>
      </c>
      <c r="X34" s="8"/>
      <c r="Y34" s="8">
        <v>320479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24625767</v>
      </c>
      <c r="D35" s="33">
        <f>SUM(D24:D34)</f>
        <v>0</v>
      </c>
      <c r="E35" s="34">
        <f t="shared" si="1"/>
        <v>118216430</v>
      </c>
      <c r="F35" s="35">
        <f t="shared" si="1"/>
        <v>131273772</v>
      </c>
      <c r="G35" s="35">
        <f t="shared" si="1"/>
        <v>6961295</v>
      </c>
      <c r="H35" s="35">
        <f t="shared" si="1"/>
        <v>7131652</v>
      </c>
      <c r="I35" s="35">
        <f t="shared" si="1"/>
        <v>11356052</v>
      </c>
      <c r="J35" s="35">
        <f t="shared" si="1"/>
        <v>25448999</v>
      </c>
      <c r="K35" s="35">
        <f t="shared" si="1"/>
        <v>10848070</v>
      </c>
      <c r="L35" s="35">
        <f t="shared" si="1"/>
        <v>10812802</v>
      </c>
      <c r="M35" s="35">
        <f t="shared" si="1"/>
        <v>10433227</v>
      </c>
      <c r="N35" s="35">
        <f t="shared" si="1"/>
        <v>32094099</v>
      </c>
      <c r="O35" s="35">
        <f t="shared" si="1"/>
        <v>10380848</v>
      </c>
      <c r="P35" s="35">
        <f t="shared" si="1"/>
        <v>11144864</v>
      </c>
      <c r="Q35" s="35">
        <f t="shared" si="1"/>
        <v>2827676</v>
      </c>
      <c r="R35" s="35">
        <f t="shared" si="1"/>
        <v>24353388</v>
      </c>
      <c r="S35" s="35">
        <f t="shared" si="1"/>
        <v>8969546</v>
      </c>
      <c r="T35" s="35">
        <f t="shared" si="1"/>
        <v>6641247</v>
      </c>
      <c r="U35" s="35">
        <f t="shared" si="1"/>
        <v>11628276</v>
      </c>
      <c r="V35" s="35">
        <f t="shared" si="1"/>
        <v>27239069</v>
      </c>
      <c r="W35" s="35">
        <f t="shared" si="1"/>
        <v>109135555</v>
      </c>
      <c r="X35" s="35">
        <f t="shared" si="1"/>
        <v>131273772</v>
      </c>
      <c r="Y35" s="35">
        <f t="shared" si="1"/>
        <v>-22138217</v>
      </c>
      <c r="Z35" s="36">
        <f>+IF(X35&lt;&gt;0,+(Y35/X35)*100,0)</f>
        <v>-16.864158515990535</v>
      </c>
      <c r="AA35" s="33">
        <f>SUM(AA24:AA34)</f>
        <v>131273772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-13046716</v>
      </c>
      <c r="D37" s="46">
        <f>+D21-D35</f>
        <v>0</v>
      </c>
      <c r="E37" s="47">
        <f t="shared" si="2"/>
        <v>21797908</v>
      </c>
      <c r="F37" s="48">
        <f t="shared" si="2"/>
        <v>-10175167</v>
      </c>
      <c r="G37" s="48">
        <f t="shared" si="2"/>
        <v>47818137</v>
      </c>
      <c r="H37" s="48">
        <f t="shared" si="2"/>
        <v>-6203820</v>
      </c>
      <c r="I37" s="48">
        <f t="shared" si="2"/>
        <v>-10057472</v>
      </c>
      <c r="J37" s="48">
        <f t="shared" si="2"/>
        <v>31556845</v>
      </c>
      <c r="K37" s="48">
        <f t="shared" si="2"/>
        <v>-10114556</v>
      </c>
      <c r="L37" s="48">
        <f t="shared" si="2"/>
        <v>-10076880</v>
      </c>
      <c r="M37" s="48">
        <f t="shared" si="2"/>
        <v>20582180</v>
      </c>
      <c r="N37" s="48">
        <f t="shared" si="2"/>
        <v>390744</v>
      </c>
      <c r="O37" s="48">
        <f t="shared" si="2"/>
        <v>-9048391</v>
      </c>
      <c r="P37" s="48">
        <f t="shared" si="2"/>
        <v>-9886658</v>
      </c>
      <c r="Q37" s="48">
        <f t="shared" si="2"/>
        <v>-2002129</v>
      </c>
      <c r="R37" s="48">
        <f t="shared" si="2"/>
        <v>-20937178</v>
      </c>
      <c r="S37" s="48">
        <f t="shared" si="2"/>
        <v>-7712549</v>
      </c>
      <c r="T37" s="48">
        <f t="shared" si="2"/>
        <v>-5398540</v>
      </c>
      <c r="U37" s="48">
        <f t="shared" si="2"/>
        <v>-7297709</v>
      </c>
      <c r="V37" s="48">
        <f t="shared" si="2"/>
        <v>-20408798</v>
      </c>
      <c r="W37" s="48">
        <f t="shared" si="2"/>
        <v>-9398387</v>
      </c>
      <c r="X37" s="48">
        <f>IF(F21=F35,0,X21-X35)</f>
        <v>-10175167</v>
      </c>
      <c r="Y37" s="48">
        <f t="shared" si="2"/>
        <v>776780</v>
      </c>
      <c r="Z37" s="49">
        <f>+IF(X37&lt;&gt;0,+(Y37/X37)*100,0)</f>
        <v>-7.63407617781605</v>
      </c>
      <c r="AA37" s="46">
        <f>+AA21-AA35</f>
        <v>-10175167</v>
      </c>
    </row>
    <row r="38" spans="1:27" ht="22.5" customHeight="1">
      <c r="A38" s="50" t="s">
        <v>60</v>
      </c>
      <c r="B38" s="29"/>
      <c r="C38" s="6">
        <v>1313386</v>
      </c>
      <c r="D38" s="6"/>
      <c r="E38" s="7">
        <v>33820000</v>
      </c>
      <c r="F38" s="8">
        <v>45996913</v>
      </c>
      <c r="G38" s="8">
        <v>55805</v>
      </c>
      <c r="H38" s="8">
        <v>2961822</v>
      </c>
      <c r="I38" s="8">
        <v>8414902</v>
      </c>
      <c r="J38" s="8">
        <v>11432529</v>
      </c>
      <c r="K38" s="8">
        <v>1586440</v>
      </c>
      <c r="L38" s="8">
        <v>10072409</v>
      </c>
      <c r="M38" s="8">
        <v>5242275</v>
      </c>
      <c r="N38" s="8">
        <v>16901124</v>
      </c>
      <c r="O38" s="8">
        <v>522459</v>
      </c>
      <c r="P38" s="8">
        <v>2544148</v>
      </c>
      <c r="Q38" s="8"/>
      <c r="R38" s="8">
        <v>3066607</v>
      </c>
      <c r="S38" s="8">
        <v>1047573</v>
      </c>
      <c r="T38" s="8">
        <v>1148175</v>
      </c>
      <c r="U38" s="8">
        <v>3385637</v>
      </c>
      <c r="V38" s="8">
        <v>5581385</v>
      </c>
      <c r="W38" s="8">
        <v>36981645</v>
      </c>
      <c r="X38" s="8">
        <v>45996913</v>
      </c>
      <c r="Y38" s="8">
        <v>-9015268</v>
      </c>
      <c r="Z38" s="2">
        <v>-19.6</v>
      </c>
      <c r="AA38" s="6">
        <v>45996913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-11733330</v>
      </c>
      <c r="D41" s="56">
        <f>SUM(D37:D40)</f>
        <v>0</v>
      </c>
      <c r="E41" s="57">
        <f t="shared" si="3"/>
        <v>55617908</v>
      </c>
      <c r="F41" s="58">
        <f t="shared" si="3"/>
        <v>35821746</v>
      </c>
      <c r="G41" s="58">
        <f t="shared" si="3"/>
        <v>47873942</v>
      </c>
      <c r="H41" s="58">
        <f t="shared" si="3"/>
        <v>-3241998</v>
      </c>
      <c r="I41" s="58">
        <f t="shared" si="3"/>
        <v>-1642570</v>
      </c>
      <c r="J41" s="58">
        <f t="shared" si="3"/>
        <v>42989374</v>
      </c>
      <c r="K41" s="58">
        <f t="shared" si="3"/>
        <v>-8528116</v>
      </c>
      <c r="L41" s="58">
        <f t="shared" si="3"/>
        <v>-4471</v>
      </c>
      <c r="M41" s="58">
        <f t="shared" si="3"/>
        <v>25824455</v>
      </c>
      <c r="N41" s="58">
        <f t="shared" si="3"/>
        <v>17291868</v>
      </c>
      <c r="O41" s="58">
        <f t="shared" si="3"/>
        <v>-8525932</v>
      </c>
      <c r="P41" s="58">
        <f t="shared" si="3"/>
        <v>-7342510</v>
      </c>
      <c r="Q41" s="58">
        <f t="shared" si="3"/>
        <v>-2002129</v>
      </c>
      <c r="R41" s="58">
        <f t="shared" si="3"/>
        <v>-17870571</v>
      </c>
      <c r="S41" s="58">
        <f t="shared" si="3"/>
        <v>-6664976</v>
      </c>
      <c r="T41" s="58">
        <f t="shared" si="3"/>
        <v>-4250365</v>
      </c>
      <c r="U41" s="58">
        <f t="shared" si="3"/>
        <v>-3912072</v>
      </c>
      <c r="V41" s="58">
        <f t="shared" si="3"/>
        <v>-14827413</v>
      </c>
      <c r="W41" s="58">
        <f t="shared" si="3"/>
        <v>27583258</v>
      </c>
      <c r="X41" s="58">
        <f t="shared" si="3"/>
        <v>35821746</v>
      </c>
      <c r="Y41" s="58">
        <f t="shared" si="3"/>
        <v>-8238488</v>
      </c>
      <c r="Z41" s="59">
        <f>+IF(X41&lt;&gt;0,+(Y41/X41)*100,0)</f>
        <v>-22.998566289873196</v>
      </c>
      <c r="AA41" s="56">
        <f>SUM(AA37:AA40)</f>
        <v>35821746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-11733330</v>
      </c>
      <c r="D43" s="64">
        <f>+D41-D42</f>
        <v>0</v>
      </c>
      <c r="E43" s="65">
        <f t="shared" si="4"/>
        <v>55617908</v>
      </c>
      <c r="F43" s="66">
        <f t="shared" si="4"/>
        <v>35821746</v>
      </c>
      <c r="G43" s="66">
        <f t="shared" si="4"/>
        <v>47873942</v>
      </c>
      <c r="H43" s="66">
        <f t="shared" si="4"/>
        <v>-3241998</v>
      </c>
      <c r="I43" s="66">
        <f t="shared" si="4"/>
        <v>-1642570</v>
      </c>
      <c r="J43" s="66">
        <f t="shared" si="4"/>
        <v>42989374</v>
      </c>
      <c r="K43" s="66">
        <f t="shared" si="4"/>
        <v>-8528116</v>
      </c>
      <c r="L43" s="66">
        <f t="shared" si="4"/>
        <v>-4471</v>
      </c>
      <c r="M43" s="66">
        <f t="shared" si="4"/>
        <v>25824455</v>
      </c>
      <c r="N43" s="66">
        <f t="shared" si="4"/>
        <v>17291868</v>
      </c>
      <c r="O43" s="66">
        <f t="shared" si="4"/>
        <v>-8525932</v>
      </c>
      <c r="P43" s="66">
        <f t="shared" si="4"/>
        <v>-7342510</v>
      </c>
      <c r="Q43" s="66">
        <f t="shared" si="4"/>
        <v>-2002129</v>
      </c>
      <c r="R43" s="66">
        <f t="shared" si="4"/>
        <v>-17870571</v>
      </c>
      <c r="S43" s="66">
        <f t="shared" si="4"/>
        <v>-6664976</v>
      </c>
      <c r="T43" s="66">
        <f t="shared" si="4"/>
        <v>-4250365</v>
      </c>
      <c r="U43" s="66">
        <f t="shared" si="4"/>
        <v>-3912072</v>
      </c>
      <c r="V43" s="66">
        <f t="shared" si="4"/>
        <v>-14827413</v>
      </c>
      <c r="W43" s="66">
        <f t="shared" si="4"/>
        <v>27583258</v>
      </c>
      <c r="X43" s="66">
        <f t="shared" si="4"/>
        <v>35821746</v>
      </c>
      <c r="Y43" s="66">
        <f t="shared" si="4"/>
        <v>-8238488</v>
      </c>
      <c r="Z43" s="67">
        <f>+IF(X43&lt;&gt;0,+(Y43/X43)*100,0)</f>
        <v>-22.998566289873196</v>
      </c>
      <c r="AA43" s="64">
        <f>+AA41-AA42</f>
        <v>35821746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-11733330</v>
      </c>
      <c r="D45" s="56">
        <f>SUM(D43:D44)</f>
        <v>0</v>
      </c>
      <c r="E45" s="57">
        <f t="shared" si="5"/>
        <v>55617908</v>
      </c>
      <c r="F45" s="58">
        <f t="shared" si="5"/>
        <v>35821746</v>
      </c>
      <c r="G45" s="58">
        <f t="shared" si="5"/>
        <v>47873942</v>
      </c>
      <c r="H45" s="58">
        <f t="shared" si="5"/>
        <v>-3241998</v>
      </c>
      <c r="I45" s="58">
        <f t="shared" si="5"/>
        <v>-1642570</v>
      </c>
      <c r="J45" s="58">
        <f t="shared" si="5"/>
        <v>42989374</v>
      </c>
      <c r="K45" s="58">
        <f t="shared" si="5"/>
        <v>-8528116</v>
      </c>
      <c r="L45" s="58">
        <f t="shared" si="5"/>
        <v>-4471</v>
      </c>
      <c r="M45" s="58">
        <f t="shared" si="5"/>
        <v>25824455</v>
      </c>
      <c r="N45" s="58">
        <f t="shared" si="5"/>
        <v>17291868</v>
      </c>
      <c r="O45" s="58">
        <f t="shared" si="5"/>
        <v>-8525932</v>
      </c>
      <c r="P45" s="58">
        <f t="shared" si="5"/>
        <v>-7342510</v>
      </c>
      <c r="Q45" s="58">
        <f t="shared" si="5"/>
        <v>-2002129</v>
      </c>
      <c r="R45" s="58">
        <f t="shared" si="5"/>
        <v>-17870571</v>
      </c>
      <c r="S45" s="58">
        <f t="shared" si="5"/>
        <v>-6664976</v>
      </c>
      <c r="T45" s="58">
        <f t="shared" si="5"/>
        <v>-4250365</v>
      </c>
      <c r="U45" s="58">
        <f t="shared" si="5"/>
        <v>-3912072</v>
      </c>
      <c r="V45" s="58">
        <f t="shared" si="5"/>
        <v>-14827413</v>
      </c>
      <c r="W45" s="58">
        <f t="shared" si="5"/>
        <v>27583258</v>
      </c>
      <c r="X45" s="58">
        <f t="shared" si="5"/>
        <v>35821746</v>
      </c>
      <c r="Y45" s="58">
        <f t="shared" si="5"/>
        <v>-8238488</v>
      </c>
      <c r="Z45" s="59">
        <f>+IF(X45&lt;&gt;0,+(Y45/X45)*100,0)</f>
        <v>-22.998566289873196</v>
      </c>
      <c r="AA45" s="56">
        <f>SUM(AA43:AA44)</f>
        <v>35821746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-11733330</v>
      </c>
      <c r="D47" s="71">
        <f>SUM(D45:D46)</f>
        <v>0</v>
      </c>
      <c r="E47" s="72">
        <f t="shared" si="6"/>
        <v>55617908</v>
      </c>
      <c r="F47" s="73">
        <f t="shared" si="6"/>
        <v>35821746</v>
      </c>
      <c r="G47" s="73">
        <f t="shared" si="6"/>
        <v>47873942</v>
      </c>
      <c r="H47" s="74">
        <f t="shared" si="6"/>
        <v>-3241998</v>
      </c>
      <c r="I47" s="74">
        <f t="shared" si="6"/>
        <v>-1642570</v>
      </c>
      <c r="J47" s="74">
        <f t="shared" si="6"/>
        <v>42989374</v>
      </c>
      <c r="K47" s="74">
        <f t="shared" si="6"/>
        <v>-8528116</v>
      </c>
      <c r="L47" s="74">
        <f t="shared" si="6"/>
        <v>-4471</v>
      </c>
      <c r="M47" s="73">
        <f t="shared" si="6"/>
        <v>25824455</v>
      </c>
      <c r="N47" s="73">
        <f t="shared" si="6"/>
        <v>17291868</v>
      </c>
      <c r="O47" s="74">
        <f t="shared" si="6"/>
        <v>-8525932</v>
      </c>
      <c r="P47" s="74">
        <f t="shared" si="6"/>
        <v>-7342510</v>
      </c>
      <c r="Q47" s="74">
        <f t="shared" si="6"/>
        <v>-2002129</v>
      </c>
      <c r="R47" s="74">
        <f t="shared" si="6"/>
        <v>-17870571</v>
      </c>
      <c r="S47" s="74">
        <f t="shared" si="6"/>
        <v>-6664976</v>
      </c>
      <c r="T47" s="73">
        <f t="shared" si="6"/>
        <v>-4250365</v>
      </c>
      <c r="U47" s="73">
        <f t="shared" si="6"/>
        <v>-3912072</v>
      </c>
      <c r="V47" s="74">
        <f t="shared" si="6"/>
        <v>-14827413</v>
      </c>
      <c r="W47" s="74">
        <f t="shared" si="6"/>
        <v>27583258</v>
      </c>
      <c r="X47" s="74">
        <f t="shared" si="6"/>
        <v>35821746</v>
      </c>
      <c r="Y47" s="74">
        <f t="shared" si="6"/>
        <v>-8238488</v>
      </c>
      <c r="Z47" s="75">
        <f>+IF(X47&lt;&gt;0,+(Y47/X47)*100,0)</f>
        <v>-22.998566289873196</v>
      </c>
      <c r="AA47" s="76">
        <f>SUM(AA45:AA46)</f>
        <v>35821746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26608887</v>
      </c>
      <c r="D5" s="6"/>
      <c r="E5" s="7">
        <v>25904496</v>
      </c>
      <c r="F5" s="8">
        <v>25904496</v>
      </c>
      <c r="G5" s="8">
        <v>17623</v>
      </c>
      <c r="H5" s="8">
        <v>-23752</v>
      </c>
      <c r="I5" s="8">
        <v>-11714</v>
      </c>
      <c r="J5" s="8">
        <v>-17843</v>
      </c>
      <c r="K5" s="8">
        <v>13456948</v>
      </c>
      <c r="L5" s="8">
        <v>1298054</v>
      </c>
      <c r="M5" s="8">
        <v>1277591</v>
      </c>
      <c r="N5" s="8">
        <v>16032593</v>
      </c>
      <c r="O5" s="8">
        <v>1255227</v>
      </c>
      <c r="P5" s="8">
        <v>1272485</v>
      </c>
      <c r="Q5" s="8">
        <v>1253176</v>
      </c>
      <c r="R5" s="8">
        <v>3780888</v>
      </c>
      <c r="S5" s="8">
        <v>1274528</v>
      </c>
      <c r="T5" s="8">
        <v>1267314</v>
      </c>
      <c r="U5" s="8">
        <v>932010</v>
      </c>
      <c r="V5" s="8">
        <v>3473852</v>
      </c>
      <c r="W5" s="8">
        <v>23269490</v>
      </c>
      <c r="X5" s="8">
        <v>25904496</v>
      </c>
      <c r="Y5" s="8">
        <v>-2635006</v>
      </c>
      <c r="Z5" s="2">
        <v>-10.17</v>
      </c>
      <c r="AA5" s="6">
        <v>25904496</v>
      </c>
    </row>
    <row r="6" spans="1:27" ht="12.75">
      <c r="A6" s="23" t="s">
        <v>32</v>
      </c>
      <c r="B6" s="24"/>
      <c r="C6" s="6">
        <v>31087698</v>
      </c>
      <c r="D6" s="6"/>
      <c r="E6" s="7">
        <v>40776072</v>
      </c>
      <c r="F6" s="8">
        <v>40776076</v>
      </c>
      <c r="G6" s="8">
        <v>1785031</v>
      </c>
      <c r="H6" s="8">
        <v>3232871</v>
      </c>
      <c r="I6" s="8">
        <v>2624439</v>
      </c>
      <c r="J6" s="8">
        <v>7642341</v>
      </c>
      <c r="K6" s="8">
        <v>3018008</v>
      </c>
      <c r="L6" s="8">
        <v>2591720</v>
      </c>
      <c r="M6" s="8">
        <v>2777979</v>
      </c>
      <c r="N6" s="8">
        <v>8387707</v>
      </c>
      <c r="O6" s="8">
        <v>2614409</v>
      </c>
      <c r="P6" s="8">
        <v>2278951</v>
      </c>
      <c r="Q6" s="8">
        <v>5943657</v>
      </c>
      <c r="R6" s="8">
        <v>10837017</v>
      </c>
      <c r="S6" s="8">
        <v>3922636</v>
      </c>
      <c r="T6" s="8">
        <v>-2929268</v>
      </c>
      <c r="U6" s="8">
        <v>3594150</v>
      </c>
      <c r="V6" s="8">
        <v>4587518</v>
      </c>
      <c r="W6" s="8">
        <v>31454583</v>
      </c>
      <c r="X6" s="8">
        <v>40776076</v>
      </c>
      <c r="Y6" s="8">
        <v>-9321493</v>
      </c>
      <c r="Z6" s="2">
        <v>-22.86</v>
      </c>
      <c r="AA6" s="6">
        <v>40776076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2384727</v>
      </c>
      <c r="D9" s="6"/>
      <c r="E9" s="7">
        <v>2505564</v>
      </c>
      <c r="F9" s="8">
        <v>2505564</v>
      </c>
      <c r="G9" s="8">
        <v>212954</v>
      </c>
      <c r="H9" s="8">
        <v>201943</v>
      </c>
      <c r="I9" s="8">
        <v>213247</v>
      </c>
      <c r="J9" s="8">
        <v>628144</v>
      </c>
      <c r="K9" s="8">
        <v>212923</v>
      </c>
      <c r="L9" s="8">
        <v>214916</v>
      </c>
      <c r="M9" s="8">
        <v>215913</v>
      </c>
      <c r="N9" s="8">
        <v>643752</v>
      </c>
      <c r="O9" s="8">
        <v>214289</v>
      </c>
      <c r="P9" s="8">
        <v>216733</v>
      </c>
      <c r="Q9" s="8">
        <v>216807</v>
      </c>
      <c r="R9" s="8">
        <v>647829</v>
      </c>
      <c r="S9" s="8">
        <v>216738</v>
      </c>
      <c r="T9" s="8">
        <v>215259</v>
      </c>
      <c r="U9" s="8">
        <v>211073</v>
      </c>
      <c r="V9" s="8">
        <v>643070</v>
      </c>
      <c r="W9" s="8">
        <v>2562795</v>
      </c>
      <c r="X9" s="8">
        <v>2505564</v>
      </c>
      <c r="Y9" s="8">
        <v>57231</v>
      </c>
      <c r="Z9" s="2">
        <v>2.28</v>
      </c>
      <c r="AA9" s="6">
        <v>2505564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224995</v>
      </c>
      <c r="D11" s="6"/>
      <c r="E11" s="7">
        <v>123960</v>
      </c>
      <c r="F11" s="8">
        <v>179056</v>
      </c>
      <c r="G11" s="8">
        <v>12965</v>
      </c>
      <c r="H11" s="8">
        <v>25504</v>
      </c>
      <c r="I11" s="8">
        <v>14124</v>
      </c>
      <c r="J11" s="8">
        <v>52593</v>
      </c>
      <c r="K11" s="8">
        <v>-18201</v>
      </c>
      <c r="L11" s="8">
        <v>26834</v>
      </c>
      <c r="M11" s="8">
        <v>19186</v>
      </c>
      <c r="N11" s="8">
        <v>27819</v>
      </c>
      <c r="O11" s="8">
        <v>673</v>
      </c>
      <c r="P11" s="8">
        <v>11631</v>
      </c>
      <c r="Q11" s="8">
        <v>423448</v>
      </c>
      <c r="R11" s="8">
        <v>435752</v>
      </c>
      <c r="S11" s="8">
        <v>-313791</v>
      </c>
      <c r="T11" s="8">
        <v>8773</v>
      </c>
      <c r="U11" s="8">
        <v>7428</v>
      </c>
      <c r="V11" s="8">
        <v>-297590</v>
      </c>
      <c r="W11" s="8">
        <v>218574</v>
      </c>
      <c r="X11" s="8">
        <v>179056</v>
      </c>
      <c r="Y11" s="8">
        <v>39518</v>
      </c>
      <c r="Z11" s="2">
        <v>22.07</v>
      </c>
      <c r="AA11" s="6">
        <v>179056</v>
      </c>
    </row>
    <row r="12" spans="1:27" ht="12.75">
      <c r="A12" s="25" t="s">
        <v>37</v>
      </c>
      <c r="B12" s="29"/>
      <c r="C12" s="6">
        <v>13539418</v>
      </c>
      <c r="D12" s="6"/>
      <c r="E12" s="7">
        <v>13586724</v>
      </c>
      <c r="F12" s="8">
        <v>13586724</v>
      </c>
      <c r="G12" s="8">
        <v>755805</v>
      </c>
      <c r="H12" s="8">
        <v>1034518</v>
      </c>
      <c r="I12" s="8">
        <v>791320</v>
      </c>
      <c r="J12" s="8">
        <v>2581643</v>
      </c>
      <c r="K12" s="8">
        <v>1050477</v>
      </c>
      <c r="L12" s="8">
        <v>1885526</v>
      </c>
      <c r="M12" s="8">
        <v>868775</v>
      </c>
      <c r="N12" s="8">
        <v>3804778</v>
      </c>
      <c r="O12" s="8">
        <v>1203839</v>
      </c>
      <c r="P12" s="8">
        <v>903739</v>
      </c>
      <c r="Q12" s="8"/>
      <c r="R12" s="8">
        <v>2107578</v>
      </c>
      <c r="S12" s="8">
        <v>1525875</v>
      </c>
      <c r="T12" s="8">
        <v>534324</v>
      </c>
      <c r="U12" s="8">
        <v>-49141</v>
      </c>
      <c r="V12" s="8">
        <v>2011058</v>
      </c>
      <c r="W12" s="8">
        <v>10505057</v>
      </c>
      <c r="X12" s="8">
        <v>13586724</v>
      </c>
      <c r="Y12" s="8">
        <v>-3081667</v>
      </c>
      <c r="Z12" s="2">
        <v>-22.68</v>
      </c>
      <c r="AA12" s="6">
        <v>13586724</v>
      </c>
    </row>
    <row r="13" spans="1:27" ht="12.75">
      <c r="A13" s="23" t="s">
        <v>38</v>
      </c>
      <c r="B13" s="29"/>
      <c r="C13" s="6">
        <v>2274684</v>
      </c>
      <c r="D13" s="6"/>
      <c r="E13" s="7">
        <v>337188</v>
      </c>
      <c r="F13" s="8">
        <v>2781596</v>
      </c>
      <c r="G13" s="8">
        <v>52628</v>
      </c>
      <c r="H13" s="8">
        <v>171308</v>
      </c>
      <c r="I13" s="8">
        <v>327556</v>
      </c>
      <c r="J13" s="8">
        <v>551492</v>
      </c>
      <c r="K13" s="8">
        <v>256066</v>
      </c>
      <c r="L13" s="8">
        <v>252672</v>
      </c>
      <c r="M13" s="8">
        <v>252400</v>
      </c>
      <c r="N13" s="8">
        <v>761138</v>
      </c>
      <c r="O13" s="8">
        <v>215386</v>
      </c>
      <c r="P13" s="8">
        <v>245505</v>
      </c>
      <c r="Q13" s="8">
        <v>-1773521</v>
      </c>
      <c r="R13" s="8">
        <v>-1312630</v>
      </c>
      <c r="S13" s="8">
        <v>2013632</v>
      </c>
      <c r="T13" s="8"/>
      <c r="U13" s="8"/>
      <c r="V13" s="8">
        <v>2013632</v>
      </c>
      <c r="W13" s="8">
        <v>2013632</v>
      </c>
      <c r="X13" s="8">
        <v>2781596</v>
      </c>
      <c r="Y13" s="8">
        <v>-767964</v>
      </c>
      <c r="Z13" s="2">
        <v>-27.61</v>
      </c>
      <c r="AA13" s="6">
        <v>2781596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258950</v>
      </c>
      <c r="D15" s="6"/>
      <c r="E15" s="7">
        <v>870516</v>
      </c>
      <c r="F15" s="8">
        <v>391112</v>
      </c>
      <c r="G15" s="8">
        <v>4850</v>
      </c>
      <c r="H15" s="8">
        <v>38763</v>
      </c>
      <c r="I15" s="8">
        <v>41499</v>
      </c>
      <c r="J15" s="8">
        <v>85112</v>
      </c>
      <c r="K15" s="8">
        <v>-62112</v>
      </c>
      <c r="L15" s="8">
        <v>-20194</v>
      </c>
      <c r="M15" s="8">
        <v>21444</v>
      </c>
      <c r="N15" s="8">
        <v>-60862</v>
      </c>
      <c r="O15" s="8">
        <v>-117</v>
      </c>
      <c r="P15" s="8">
        <v>39097</v>
      </c>
      <c r="Q15" s="8">
        <v>-36447</v>
      </c>
      <c r="R15" s="8">
        <v>2533</v>
      </c>
      <c r="S15" s="8">
        <v>245699</v>
      </c>
      <c r="T15" s="8">
        <v>3000</v>
      </c>
      <c r="U15" s="8">
        <v>638250</v>
      </c>
      <c r="V15" s="8">
        <v>886949</v>
      </c>
      <c r="W15" s="8">
        <v>913732</v>
      </c>
      <c r="X15" s="8">
        <v>391112</v>
      </c>
      <c r="Y15" s="8">
        <v>522620</v>
      </c>
      <c r="Z15" s="2">
        <v>133.62</v>
      </c>
      <c r="AA15" s="6">
        <v>391112</v>
      </c>
    </row>
    <row r="16" spans="1:27" ht="12.75">
      <c r="A16" s="23" t="s">
        <v>41</v>
      </c>
      <c r="B16" s="29"/>
      <c r="C16" s="6">
        <v>423245</v>
      </c>
      <c r="D16" s="6"/>
      <c r="E16" s="7">
        <v>578604</v>
      </c>
      <c r="F16" s="8">
        <v>778604</v>
      </c>
      <c r="G16" s="8">
        <v>36393</v>
      </c>
      <c r="H16" s="8">
        <v>110069</v>
      </c>
      <c r="I16" s="8">
        <v>159539</v>
      </c>
      <c r="J16" s="8">
        <v>306001</v>
      </c>
      <c r="K16" s="8">
        <v>-132736</v>
      </c>
      <c r="L16" s="8">
        <v>62578</v>
      </c>
      <c r="M16" s="8">
        <v>30105</v>
      </c>
      <c r="N16" s="8">
        <v>-40053</v>
      </c>
      <c r="O16" s="8">
        <v>156076</v>
      </c>
      <c r="P16" s="8">
        <v>97118</v>
      </c>
      <c r="Q16" s="8">
        <v>-452320</v>
      </c>
      <c r="R16" s="8">
        <v>-199126</v>
      </c>
      <c r="S16" s="8"/>
      <c r="T16" s="8"/>
      <c r="U16" s="8">
        <v>1013570</v>
      </c>
      <c r="V16" s="8">
        <v>1013570</v>
      </c>
      <c r="W16" s="8">
        <v>1080392</v>
      </c>
      <c r="X16" s="8">
        <v>778604</v>
      </c>
      <c r="Y16" s="8">
        <v>301788</v>
      </c>
      <c r="Z16" s="2">
        <v>38.76</v>
      </c>
      <c r="AA16" s="6">
        <v>778604</v>
      </c>
    </row>
    <row r="17" spans="1:27" ht="12.75">
      <c r="A17" s="23" t="s">
        <v>42</v>
      </c>
      <c r="B17" s="29"/>
      <c r="C17" s="6">
        <v>1858180</v>
      </c>
      <c r="D17" s="6"/>
      <c r="E17" s="7">
        <v>2346012</v>
      </c>
      <c r="F17" s="8">
        <v>1346012</v>
      </c>
      <c r="G17" s="8">
        <v>164659</v>
      </c>
      <c r="H17" s="8"/>
      <c r="I17" s="8"/>
      <c r="J17" s="8">
        <v>164659</v>
      </c>
      <c r="K17" s="8">
        <v>397755</v>
      </c>
      <c r="L17" s="8">
        <v>77395</v>
      </c>
      <c r="M17" s="8">
        <v>157093</v>
      </c>
      <c r="N17" s="8">
        <v>632243</v>
      </c>
      <c r="O17" s="8"/>
      <c r="P17" s="8"/>
      <c r="Q17" s="8">
        <v>613853</v>
      </c>
      <c r="R17" s="8">
        <v>613853</v>
      </c>
      <c r="S17" s="8"/>
      <c r="T17" s="8"/>
      <c r="U17" s="8">
        <v>-989966</v>
      </c>
      <c r="V17" s="8">
        <v>-989966</v>
      </c>
      <c r="W17" s="8">
        <v>420789</v>
      </c>
      <c r="X17" s="8">
        <v>1346012</v>
      </c>
      <c r="Y17" s="8">
        <v>-925223</v>
      </c>
      <c r="Z17" s="2">
        <v>-68.74</v>
      </c>
      <c r="AA17" s="6">
        <v>1346012</v>
      </c>
    </row>
    <row r="18" spans="1:27" ht="12.75">
      <c r="A18" s="23" t="s">
        <v>43</v>
      </c>
      <c r="B18" s="29"/>
      <c r="C18" s="6">
        <v>87229320</v>
      </c>
      <c r="D18" s="6"/>
      <c r="E18" s="7">
        <v>96415980</v>
      </c>
      <c r="F18" s="8">
        <v>97905976</v>
      </c>
      <c r="G18" s="8">
        <v>47862868</v>
      </c>
      <c r="H18" s="8">
        <v>1661314</v>
      </c>
      <c r="I18" s="8">
        <v>1723073</v>
      </c>
      <c r="J18" s="8">
        <v>51247255</v>
      </c>
      <c r="K18" s="8">
        <v>-12067526</v>
      </c>
      <c r="L18" s="8">
        <v>673305</v>
      </c>
      <c r="M18" s="8">
        <v>30433320</v>
      </c>
      <c r="N18" s="8">
        <v>19039099</v>
      </c>
      <c r="O18" s="8">
        <v>457691</v>
      </c>
      <c r="P18" s="8">
        <v>368187</v>
      </c>
      <c r="Q18" s="8">
        <v>-3269863</v>
      </c>
      <c r="R18" s="8">
        <v>-2443985</v>
      </c>
      <c r="S18" s="8">
        <v>23693437</v>
      </c>
      <c r="T18" s="8">
        <v>5183952</v>
      </c>
      <c r="U18" s="8">
        <v>521515</v>
      </c>
      <c r="V18" s="8">
        <v>29398904</v>
      </c>
      <c r="W18" s="8">
        <v>97241273</v>
      </c>
      <c r="X18" s="8">
        <v>97905976</v>
      </c>
      <c r="Y18" s="8">
        <v>-664703</v>
      </c>
      <c r="Z18" s="2">
        <v>-0.68</v>
      </c>
      <c r="AA18" s="6">
        <v>97905976</v>
      </c>
    </row>
    <row r="19" spans="1:27" ht="12.75">
      <c r="A19" s="23" t="s">
        <v>44</v>
      </c>
      <c r="B19" s="29"/>
      <c r="C19" s="6">
        <v>828560</v>
      </c>
      <c r="D19" s="6"/>
      <c r="E19" s="7">
        <v>1161372</v>
      </c>
      <c r="F19" s="26">
        <v>10034582</v>
      </c>
      <c r="G19" s="26">
        <v>9463</v>
      </c>
      <c r="H19" s="26">
        <v>15038846</v>
      </c>
      <c r="I19" s="26">
        <v>-5986953</v>
      </c>
      <c r="J19" s="26">
        <v>9061356</v>
      </c>
      <c r="K19" s="26">
        <v>-8941875</v>
      </c>
      <c r="L19" s="26">
        <v>148833</v>
      </c>
      <c r="M19" s="26">
        <v>99924</v>
      </c>
      <c r="N19" s="26">
        <v>-8693118</v>
      </c>
      <c r="O19" s="26">
        <v>-12137</v>
      </c>
      <c r="P19" s="26">
        <v>76316</v>
      </c>
      <c r="Q19" s="26">
        <v>-212294</v>
      </c>
      <c r="R19" s="26">
        <v>-148115</v>
      </c>
      <c r="S19" s="26">
        <v>3552841</v>
      </c>
      <c r="T19" s="26">
        <v>740259</v>
      </c>
      <c r="U19" s="26">
        <v>-3758498</v>
      </c>
      <c r="V19" s="26">
        <v>534602</v>
      </c>
      <c r="W19" s="26">
        <v>754725</v>
      </c>
      <c r="X19" s="26">
        <v>10034582</v>
      </c>
      <c r="Y19" s="26">
        <v>-9279857</v>
      </c>
      <c r="Z19" s="27">
        <v>-92.48</v>
      </c>
      <c r="AA19" s="28">
        <v>10034582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166718664</v>
      </c>
      <c r="D21" s="33">
        <f t="shared" si="0"/>
        <v>0</v>
      </c>
      <c r="E21" s="34">
        <f t="shared" si="0"/>
        <v>184606488</v>
      </c>
      <c r="F21" s="35">
        <f t="shared" si="0"/>
        <v>196189798</v>
      </c>
      <c r="G21" s="35">
        <f t="shared" si="0"/>
        <v>50915239</v>
      </c>
      <c r="H21" s="35">
        <f t="shared" si="0"/>
        <v>21491384</v>
      </c>
      <c r="I21" s="35">
        <f t="shared" si="0"/>
        <v>-103870</v>
      </c>
      <c r="J21" s="35">
        <f t="shared" si="0"/>
        <v>72302753</v>
      </c>
      <c r="K21" s="35">
        <f t="shared" si="0"/>
        <v>-2830273</v>
      </c>
      <c r="L21" s="35">
        <f t="shared" si="0"/>
        <v>7211639</v>
      </c>
      <c r="M21" s="35">
        <f t="shared" si="0"/>
        <v>36153730</v>
      </c>
      <c r="N21" s="35">
        <f t="shared" si="0"/>
        <v>40535096</v>
      </c>
      <c r="O21" s="35">
        <f t="shared" si="0"/>
        <v>6105336</v>
      </c>
      <c r="P21" s="35">
        <f t="shared" si="0"/>
        <v>5509762</v>
      </c>
      <c r="Q21" s="35">
        <f t="shared" si="0"/>
        <v>2706496</v>
      </c>
      <c r="R21" s="35">
        <f t="shared" si="0"/>
        <v>14321594</v>
      </c>
      <c r="S21" s="35">
        <f t="shared" si="0"/>
        <v>36131595</v>
      </c>
      <c r="T21" s="35">
        <f t="shared" si="0"/>
        <v>5023613</v>
      </c>
      <c r="U21" s="35">
        <f t="shared" si="0"/>
        <v>2120391</v>
      </c>
      <c r="V21" s="35">
        <f t="shared" si="0"/>
        <v>43275599</v>
      </c>
      <c r="W21" s="35">
        <f t="shared" si="0"/>
        <v>170435042</v>
      </c>
      <c r="X21" s="35">
        <f t="shared" si="0"/>
        <v>196189798</v>
      </c>
      <c r="Y21" s="35">
        <f t="shared" si="0"/>
        <v>-25754756</v>
      </c>
      <c r="Z21" s="36">
        <f>+IF(X21&lt;&gt;0,+(Y21/X21)*100,0)</f>
        <v>-13.127469553743055</v>
      </c>
      <c r="AA21" s="33">
        <f>SUM(AA5:AA20)</f>
        <v>196189798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62359593</v>
      </c>
      <c r="D24" s="6"/>
      <c r="E24" s="7">
        <v>67114344</v>
      </c>
      <c r="F24" s="8">
        <v>68989348</v>
      </c>
      <c r="G24" s="8"/>
      <c r="H24" s="8">
        <v>9737181</v>
      </c>
      <c r="I24" s="8">
        <v>5393284</v>
      </c>
      <c r="J24" s="8">
        <v>15130465</v>
      </c>
      <c r="K24" s="8">
        <v>5329224</v>
      </c>
      <c r="L24" s="8">
        <v>7834928</v>
      </c>
      <c r="M24" s="8">
        <v>5343525</v>
      </c>
      <c r="N24" s="8">
        <v>18507677</v>
      </c>
      <c r="O24" s="8">
        <v>5449176</v>
      </c>
      <c r="P24" s="8">
        <v>5349852</v>
      </c>
      <c r="Q24" s="8">
        <v>5461992</v>
      </c>
      <c r="R24" s="8">
        <v>16261020</v>
      </c>
      <c r="S24" s="8">
        <v>5541851</v>
      </c>
      <c r="T24" s="8">
        <v>5407671</v>
      </c>
      <c r="U24" s="8">
        <v>5710154</v>
      </c>
      <c r="V24" s="8">
        <v>16659676</v>
      </c>
      <c r="W24" s="8">
        <v>66558838</v>
      </c>
      <c r="X24" s="8">
        <v>68989348</v>
      </c>
      <c r="Y24" s="8">
        <v>-2430510</v>
      </c>
      <c r="Z24" s="2">
        <v>-3.52</v>
      </c>
      <c r="AA24" s="6">
        <v>68989348</v>
      </c>
    </row>
    <row r="25" spans="1:27" ht="12.75">
      <c r="A25" s="25" t="s">
        <v>49</v>
      </c>
      <c r="B25" s="24"/>
      <c r="C25" s="6">
        <v>8529439</v>
      </c>
      <c r="D25" s="6"/>
      <c r="E25" s="7">
        <v>10824624</v>
      </c>
      <c r="F25" s="8">
        <v>10949624</v>
      </c>
      <c r="G25" s="8"/>
      <c r="H25" s="8">
        <v>1640252</v>
      </c>
      <c r="I25" s="8">
        <v>817261</v>
      </c>
      <c r="J25" s="8">
        <v>2457513</v>
      </c>
      <c r="K25" s="8">
        <v>826619</v>
      </c>
      <c r="L25" s="8">
        <v>815570</v>
      </c>
      <c r="M25" s="8">
        <v>842973</v>
      </c>
      <c r="N25" s="8">
        <v>2485162</v>
      </c>
      <c r="O25" s="8">
        <v>755104</v>
      </c>
      <c r="P25" s="8">
        <v>803906</v>
      </c>
      <c r="Q25" s="8">
        <v>803656</v>
      </c>
      <c r="R25" s="8">
        <v>2362666</v>
      </c>
      <c r="S25" s="8">
        <v>820022</v>
      </c>
      <c r="T25" s="8">
        <v>799571</v>
      </c>
      <c r="U25" s="8">
        <v>59264</v>
      </c>
      <c r="V25" s="8">
        <v>1678857</v>
      </c>
      <c r="W25" s="8">
        <v>8984198</v>
      </c>
      <c r="X25" s="8">
        <v>10949624</v>
      </c>
      <c r="Y25" s="8">
        <v>-1965426</v>
      </c>
      <c r="Z25" s="2">
        <v>-17.95</v>
      </c>
      <c r="AA25" s="6">
        <v>10949624</v>
      </c>
    </row>
    <row r="26" spans="1:27" ht="12.75">
      <c r="A26" s="25" t="s">
        <v>50</v>
      </c>
      <c r="B26" s="24"/>
      <c r="C26" s="6">
        <v>2408098</v>
      </c>
      <c r="D26" s="6"/>
      <c r="E26" s="7">
        <v>206016</v>
      </c>
      <c r="F26" s="8">
        <v>1000000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3229909</v>
      </c>
      <c r="V26" s="8">
        <v>3229909</v>
      </c>
      <c r="W26" s="8">
        <v>3229909</v>
      </c>
      <c r="X26" s="8">
        <v>1000000</v>
      </c>
      <c r="Y26" s="8">
        <v>2229909</v>
      </c>
      <c r="Z26" s="2">
        <v>222.99</v>
      </c>
      <c r="AA26" s="6">
        <v>1000000</v>
      </c>
    </row>
    <row r="27" spans="1:27" ht="12.75">
      <c r="A27" s="25" t="s">
        <v>51</v>
      </c>
      <c r="B27" s="24"/>
      <c r="C27" s="6">
        <v>15004994</v>
      </c>
      <c r="D27" s="6"/>
      <c r="E27" s="7">
        <v>8923056</v>
      </c>
      <c r="F27" s="8">
        <v>17923076</v>
      </c>
      <c r="G27" s="8"/>
      <c r="H27" s="8"/>
      <c r="I27" s="8"/>
      <c r="J27" s="8"/>
      <c r="K27" s="8"/>
      <c r="L27" s="8"/>
      <c r="M27" s="8">
        <v>1115382</v>
      </c>
      <c r="N27" s="8">
        <v>1115382</v>
      </c>
      <c r="O27" s="8"/>
      <c r="P27" s="8">
        <v>5205116</v>
      </c>
      <c r="Q27" s="8">
        <v>5083000</v>
      </c>
      <c r="R27" s="8">
        <v>10288116</v>
      </c>
      <c r="S27" s="8"/>
      <c r="T27" s="8"/>
      <c r="U27" s="8">
        <v>-11403498</v>
      </c>
      <c r="V27" s="8">
        <v>-11403498</v>
      </c>
      <c r="W27" s="8"/>
      <c r="X27" s="8">
        <v>17923076</v>
      </c>
      <c r="Y27" s="8">
        <v>-17923076</v>
      </c>
      <c r="Z27" s="2">
        <v>-100</v>
      </c>
      <c r="AA27" s="6">
        <v>17923076</v>
      </c>
    </row>
    <row r="28" spans="1:27" ht="12.75">
      <c r="A28" s="25" t="s">
        <v>52</v>
      </c>
      <c r="B28" s="24"/>
      <c r="C28" s="6">
        <v>776578</v>
      </c>
      <c r="D28" s="6"/>
      <c r="E28" s="7">
        <v>135156</v>
      </c>
      <c r="F28" s="8">
        <v>450156</v>
      </c>
      <c r="G28" s="8"/>
      <c r="H28" s="8"/>
      <c r="I28" s="8"/>
      <c r="J28" s="8"/>
      <c r="K28" s="8"/>
      <c r="L28" s="8"/>
      <c r="M28" s="8">
        <v>-2680090</v>
      </c>
      <c r="N28" s="8">
        <v>-2680090</v>
      </c>
      <c r="O28" s="8">
        <v>2680090</v>
      </c>
      <c r="P28" s="8"/>
      <c r="Q28" s="8">
        <v>-2014912</v>
      </c>
      <c r="R28" s="8">
        <v>665178</v>
      </c>
      <c r="S28" s="8">
        <v>2014912</v>
      </c>
      <c r="T28" s="8">
        <v>201</v>
      </c>
      <c r="U28" s="8"/>
      <c r="V28" s="8">
        <v>2015113</v>
      </c>
      <c r="W28" s="8">
        <v>201</v>
      </c>
      <c r="X28" s="8">
        <v>450156</v>
      </c>
      <c r="Y28" s="8">
        <v>-449955</v>
      </c>
      <c r="Z28" s="2">
        <v>-99.96</v>
      </c>
      <c r="AA28" s="6">
        <v>450156</v>
      </c>
    </row>
    <row r="29" spans="1:27" ht="12.75">
      <c r="A29" s="25" t="s">
        <v>53</v>
      </c>
      <c r="B29" s="24"/>
      <c r="C29" s="6">
        <v>28191530</v>
      </c>
      <c r="D29" s="6"/>
      <c r="E29" s="7">
        <v>37270056</v>
      </c>
      <c r="F29" s="8">
        <v>37270056</v>
      </c>
      <c r="G29" s="8">
        <v>3767088</v>
      </c>
      <c r="H29" s="8">
        <v>4232682</v>
      </c>
      <c r="I29" s="8">
        <v>3736158</v>
      </c>
      <c r="J29" s="8">
        <v>11735928</v>
      </c>
      <c r="K29" s="8">
        <v>2291335</v>
      </c>
      <c r="L29" s="8">
        <v>2706458</v>
      </c>
      <c r="M29" s="8">
        <v>1005859</v>
      </c>
      <c r="N29" s="8">
        <v>6003652</v>
      </c>
      <c r="O29" s="8">
        <v>2147887</v>
      </c>
      <c r="P29" s="8">
        <v>2038420</v>
      </c>
      <c r="Q29" s="8">
        <v>1919916</v>
      </c>
      <c r="R29" s="8">
        <v>6106223</v>
      </c>
      <c r="S29" s="8">
        <v>2040254</v>
      </c>
      <c r="T29" s="8">
        <v>1829970</v>
      </c>
      <c r="U29" s="8">
        <v>2182029</v>
      </c>
      <c r="V29" s="8">
        <v>6052253</v>
      </c>
      <c r="W29" s="8">
        <v>29898056</v>
      </c>
      <c r="X29" s="8">
        <v>37270056</v>
      </c>
      <c r="Y29" s="8">
        <v>-7372000</v>
      </c>
      <c r="Z29" s="2">
        <v>-19.78</v>
      </c>
      <c r="AA29" s="6">
        <v>37270056</v>
      </c>
    </row>
    <row r="30" spans="1:27" ht="12.75">
      <c r="A30" s="25" t="s">
        <v>54</v>
      </c>
      <c r="B30" s="24"/>
      <c r="C30" s="6">
        <v>1302787</v>
      </c>
      <c r="D30" s="6"/>
      <c r="E30" s="7">
        <v>1868124</v>
      </c>
      <c r="F30" s="8">
        <v>2311934</v>
      </c>
      <c r="G30" s="8">
        <v>36987</v>
      </c>
      <c r="H30" s="8">
        <v>117624</v>
      </c>
      <c r="I30" s="8">
        <v>33891</v>
      </c>
      <c r="J30" s="8">
        <v>188502</v>
      </c>
      <c r="K30" s="8">
        <v>50378</v>
      </c>
      <c r="L30" s="8">
        <v>18803</v>
      </c>
      <c r="M30" s="8">
        <v>86955</v>
      </c>
      <c r="N30" s="8">
        <v>156136</v>
      </c>
      <c r="O30" s="8">
        <v>57305</v>
      </c>
      <c r="P30" s="8">
        <v>17852</v>
      </c>
      <c r="Q30" s="8">
        <v>74917</v>
      </c>
      <c r="R30" s="8">
        <v>150074</v>
      </c>
      <c r="S30" s="8">
        <v>2372</v>
      </c>
      <c r="T30" s="8">
        <v>379984</v>
      </c>
      <c r="U30" s="8">
        <v>41459</v>
      </c>
      <c r="V30" s="8">
        <v>423815</v>
      </c>
      <c r="W30" s="8">
        <v>918527</v>
      </c>
      <c r="X30" s="8">
        <v>2311934</v>
      </c>
      <c r="Y30" s="8">
        <v>-1393407</v>
      </c>
      <c r="Z30" s="2">
        <v>-60.27</v>
      </c>
      <c r="AA30" s="6">
        <v>2311934</v>
      </c>
    </row>
    <row r="31" spans="1:27" ht="12.75">
      <c r="A31" s="25" t="s">
        <v>55</v>
      </c>
      <c r="B31" s="24"/>
      <c r="C31" s="6">
        <v>8098212</v>
      </c>
      <c r="D31" s="6"/>
      <c r="E31" s="7">
        <v>10654752</v>
      </c>
      <c r="F31" s="8">
        <v>33941577</v>
      </c>
      <c r="G31" s="8">
        <v>488645</v>
      </c>
      <c r="H31" s="8">
        <v>1229939</v>
      </c>
      <c r="I31" s="8">
        <v>876436</v>
      </c>
      <c r="J31" s="8">
        <v>2595020</v>
      </c>
      <c r="K31" s="8">
        <v>923951</v>
      </c>
      <c r="L31" s="8">
        <v>1110245</v>
      </c>
      <c r="M31" s="8">
        <v>617869</v>
      </c>
      <c r="N31" s="8">
        <v>2652065</v>
      </c>
      <c r="O31" s="8">
        <v>2078926</v>
      </c>
      <c r="P31" s="8">
        <v>13559754</v>
      </c>
      <c r="Q31" s="8">
        <v>-3369393</v>
      </c>
      <c r="R31" s="8">
        <v>12269287</v>
      </c>
      <c r="S31" s="8">
        <v>1823935</v>
      </c>
      <c r="T31" s="8">
        <v>3682337</v>
      </c>
      <c r="U31" s="8">
        <v>-947867</v>
      </c>
      <c r="V31" s="8">
        <v>4558405</v>
      </c>
      <c r="W31" s="8">
        <v>22074777</v>
      </c>
      <c r="X31" s="8">
        <v>33941577</v>
      </c>
      <c r="Y31" s="8">
        <v>-11866800</v>
      </c>
      <c r="Z31" s="2">
        <v>-34.96</v>
      </c>
      <c r="AA31" s="6">
        <v>33941577</v>
      </c>
    </row>
    <row r="32" spans="1:27" ht="12.75">
      <c r="A32" s="25" t="s">
        <v>43</v>
      </c>
      <c r="B32" s="24"/>
      <c r="C32" s="6">
        <v>2351082</v>
      </c>
      <c r="D32" s="6"/>
      <c r="E32" s="7">
        <v>7691544</v>
      </c>
      <c r="F32" s="8">
        <v>6454896</v>
      </c>
      <c r="G32" s="8">
        <v>66702</v>
      </c>
      <c r="H32" s="8">
        <v>17477</v>
      </c>
      <c r="I32" s="8">
        <v>17477</v>
      </c>
      <c r="J32" s="8">
        <v>101656</v>
      </c>
      <c r="K32" s="8">
        <v>97790</v>
      </c>
      <c r="L32" s="8">
        <v>97791</v>
      </c>
      <c r="M32" s="8">
        <v>1299660</v>
      </c>
      <c r="N32" s="8">
        <v>1495241</v>
      </c>
      <c r="O32" s="8">
        <v>379841</v>
      </c>
      <c r="P32" s="8">
        <v>788911</v>
      </c>
      <c r="Q32" s="8">
        <v>371617</v>
      </c>
      <c r="R32" s="8">
        <v>1540369</v>
      </c>
      <c r="S32" s="8">
        <v>344769</v>
      </c>
      <c r="T32" s="8">
        <v>361072</v>
      </c>
      <c r="U32" s="8">
        <v>375971</v>
      </c>
      <c r="V32" s="8">
        <v>1081812</v>
      </c>
      <c r="W32" s="8">
        <v>4219078</v>
      </c>
      <c r="X32" s="8">
        <v>6454896</v>
      </c>
      <c r="Y32" s="8">
        <v>-2235818</v>
      </c>
      <c r="Z32" s="2">
        <v>-34.64</v>
      </c>
      <c r="AA32" s="6">
        <v>6454896</v>
      </c>
    </row>
    <row r="33" spans="1:27" ht="12.75">
      <c r="A33" s="25" t="s">
        <v>56</v>
      </c>
      <c r="B33" s="24"/>
      <c r="C33" s="6">
        <v>32238941</v>
      </c>
      <c r="D33" s="6"/>
      <c r="E33" s="7">
        <v>45364668</v>
      </c>
      <c r="F33" s="8">
        <v>29089168</v>
      </c>
      <c r="G33" s="8">
        <v>4184573</v>
      </c>
      <c r="H33" s="8">
        <v>2882067</v>
      </c>
      <c r="I33" s="8">
        <v>1164193</v>
      </c>
      <c r="J33" s="8">
        <v>8230833</v>
      </c>
      <c r="K33" s="8">
        <v>2700363</v>
      </c>
      <c r="L33" s="8">
        <v>2044115</v>
      </c>
      <c r="M33" s="8">
        <v>4874634</v>
      </c>
      <c r="N33" s="8">
        <v>9619112</v>
      </c>
      <c r="O33" s="8">
        <v>-1495718</v>
      </c>
      <c r="P33" s="8">
        <v>-5503749</v>
      </c>
      <c r="Q33" s="8">
        <v>-772213</v>
      </c>
      <c r="R33" s="8">
        <v>-7771680</v>
      </c>
      <c r="S33" s="8">
        <v>3808343</v>
      </c>
      <c r="T33" s="8">
        <v>1059273</v>
      </c>
      <c r="U33" s="8">
        <v>1570322</v>
      </c>
      <c r="V33" s="8">
        <v>6437938</v>
      </c>
      <c r="W33" s="8">
        <v>16516203</v>
      </c>
      <c r="X33" s="8">
        <v>29089168</v>
      </c>
      <c r="Y33" s="8">
        <v>-12572965</v>
      </c>
      <c r="Z33" s="2">
        <v>-43.22</v>
      </c>
      <c r="AA33" s="6">
        <v>29089168</v>
      </c>
    </row>
    <row r="34" spans="1:27" ht="12.75">
      <c r="A34" s="23" t="s">
        <v>57</v>
      </c>
      <c r="B34" s="29"/>
      <c r="C34" s="6">
        <v>298528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161559782</v>
      </c>
      <c r="D35" s="33">
        <f>SUM(D24:D34)</f>
        <v>0</v>
      </c>
      <c r="E35" s="34">
        <f t="shared" si="1"/>
        <v>190052340</v>
      </c>
      <c r="F35" s="35">
        <f t="shared" si="1"/>
        <v>208379835</v>
      </c>
      <c r="G35" s="35">
        <f t="shared" si="1"/>
        <v>8543995</v>
      </c>
      <c r="H35" s="35">
        <f t="shared" si="1"/>
        <v>19857222</v>
      </c>
      <c r="I35" s="35">
        <f t="shared" si="1"/>
        <v>12038700</v>
      </c>
      <c r="J35" s="35">
        <f t="shared" si="1"/>
        <v>40439917</v>
      </c>
      <c r="K35" s="35">
        <f t="shared" si="1"/>
        <v>12219660</v>
      </c>
      <c r="L35" s="35">
        <f t="shared" si="1"/>
        <v>14627910</v>
      </c>
      <c r="M35" s="35">
        <f t="shared" si="1"/>
        <v>12506767</v>
      </c>
      <c r="N35" s="35">
        <f t="shared" si="1"/>
        <v>39354337</v>
      </c>
      <c r="O35" s="35">
        <f t="shared" si="1"/>
        <v>12052611</v>
      </c>
      <c r="P35" s="35">
        <f t="shared" si="1"/>
        <v>22260062</v>
      </c>
      <c r="Q35" s="35">
        <f t="shared" si="1"/>
        <v>7558580</v>
      </c>
      <c r="R35" s="35">
        <f t="shared" si="1"/>
        <v>41871253</v>
      </c>
      <c r="S35" s="35">
        <f t="shared" si="1"/>
        <v>16396458</v>
      </c>
      <c r="T35" s="35">
        <f t="shared" si="1"/>
        <v>13520079</v>
      </c>
      <c r="U35" s="35">
        <f t="shared" si="1"/>
        <v>817743</v>
      </c>
      <c r="V35" s="35">
        <f t="shared" si="1"/>
        <v>30734280</v>
      </c>
      <c r="W35" s="35">
        <f t="shared" si="1"/>
        <v>152399787</v>
      </c>
      <c r="X35" s="35">
        <f t="shared" si="1"/>
        <v>208379835</v>
      </c>
      <c r="Y35" s="35">
        <f t="shared" si="1"/>
        <v>-55980048</v>
      </c>
      <c r="Z35" s="36">
        <f>+IF(X35&lt;&gt;0,+(Y35/X35)*100,0)</f>
        <v>-26.864426685048482</v>
      </c>
      <c r="AA35" s="33">
        <f>SUM(AA24:AA34)</f>
        <v>208379835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5158882</v>
      </c>
      <c r="D37" s="46">
        <f>+D21-D35</f>
        <v>0</v>
      </c>
      <c r="E37" s="47">
        <f t="shared" si="2"/>
        <v>-5445852</v>
      </c>
      <c r="F37" s="48">
        <f t="shared" si="2"/>
        <v>-12190037</v>
      </c>
      <c r="G37" s="48">
        <f t="shared" si="2"/>
        <v>42371244</v>
      </c>
      <c r="H37" s="48">
        <f t="shared" si="2"/>
        <v>1634162</v>
      </c>
      <c r="I37" s="48">
        <f t="shared" si="2"/>
        <v>-12142570</v>
      </c>
      <c r="J37" s="48">
        <f t="shared" si="2"/>
        <v>31862836</v>
      </c>
      <c r="K37" s="48">
        <f t="shared" si="2"/>
        <v>-15049933</v>
      </c>
      <c r="L37" s="48">
        <f t="shared" si="2"/>
        <v>-7416271</v>
      </c>
      <c r="M37" s="48">
        <f t="shared" si="2"/>
        <v>23646963</v>
      </c>
      <c r="N37" s="48">
        <f t="shared" si="2"/>
        <v>1180759</v>
      </c>
      <c r="O37" s="48">
        <f t="shared" si="2"/>
        <v>-5947275</v>
      </c>
      <c r="P37" s="48">
        <f t="shared" si="2"/>
        <v>-16750300</v>
      </c>
      <c r="Q37" s="48">
        <f t="shared" si="2"/>
        <v>-4852084</v>
      </c>
      <c r="R37" s="48">
        <f t="shared" si="2"/>
        <v>-27549659</v>
      </c>
      <c r="S37" s="48">
        <f t="shared" si="2"/>
        <v>19735137</v>
      </c>
      <c r="T37" s="48">
        <f t="shared" si="2"/>
        <v>-8496466</v>
      </c>
      <c r="U37" s="48">
        <f t="shared" si="2"/>
        <v>1302648</v>
      </c>
      <c r="V37" s="48">
        <f t="shared" si="2"/>
        <v>12541319</v>
      </c>
      <c r="W37" s="48">
        <f t="shared" si="2"/>
        <v>18035255</v>
      </c>
      <c r="X37" s="48">
        <f>IF(F21=F35,0,X21-X35)</f>
        <v>-12190037</v>
      </c>
      <c r="Y37" s="48">
        <f t="shared" si="2"/>
        <v>30225292</v>
      </c>
      <c r="Z37" s="49">
        <f>+IF(X37&lt;&gt;0,+(Y37/X37)*100,0)</f>
        <v>-247.95078144553622</v>
      </c>
      <c r="AA37" s="46">
        <f>+AA21-AA35</f>
        <v>-12190037</v>
      </c>
    </row>
    <row r="38" spans="1:27" ht="22.5" customHeight="1">
      <c r="A38" s="50" t="s">
        <v>60</v>
      </c>
      <c r="B38" s="29"/>
      <c r="C38" s="6">
        <v>28224753</v>
      </c>
      <c r="D38" s="6"/>
      <c r="E38" s="7">
        <v>23340000</v>
      </c>
      <c r="F38" s="8">
        <v>23340000</v>
      </c>
      <c r="G38" s="8">
        <v>96404</v>
      </c>
      <c r="H38" s="8">
        <v>91998</v>
      </c>
      <c r="I38" s="8">
        <v>91356</v>
      </c>
      <c r="J38" s="8">
        <v>279758</v>
      </c>
      <c r="K38" s="8">
        <v>1291231</v>
      </c>
      <c r="L38" s="8">
        <v>4583089</v>
      </c>
      <c r="M38" s="8">
        <v>3086273</v>
      </c>
      <c r="N38" s="8">
        <v>8960593</v>
      </c>
      <c r="O38" s="8">
        <v>1994264</v>
      </c>
      <c r="P38" s="8">
        <v>291843</v>
      </c>
      <c r="Q38" s="8">
        <v>91267</v>
      </c>
      <c r="R38" s="8">
        <v>2377374</v>
      </c>
      <c r="S38" s="8">
        <v>496820</v>
      </c>
      <c r="T38" s="8">
        <v>2300603</v>
      </c>
      <c r="U38" s="8">
        <v>6551274</v>
      </c>
      <c r="V38" s="8">
        <v>9348697</v>
      </c>
      <c r="W38" s="8">
        <v>20966422</v>
      </c>
      <c r="X38" s="8">
        <v>23340000</v>
      </c>
      <c r="Y38" s="8">
        <v>-2373578</v>
      </c>
      <c r="Z38" s="2">
        <v>-10.17</v>
      </c>
      <c r="AA38" s="6">
        <v>23340000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>
        <v>32679</v>
      </c>
      <c r="J39" s="26">
        <v>32679</v>
      </c>
      <c r="K39" s="26">
        <v>-32679</v>
      </c>
      <c r="L39" s="26"/>
      <c r="M39" s="26"/>
      <c r="N39" s="26">
        <v>-32679</v>
      </c>
      <c r="O39" s="26">
        <v>21410</v>
      </c>
      <c r="P39" s="26"/>
      <c r="Q39" s="26">
        <v>-21410</v>
      </c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>
        <v>4020225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37403860</v>
      </c>
      <c r="D41" s="56">
        <f>SUM(D37:D40)</f>
        <v>0</v>
      </c>
      <c r="E41" s="57">
        <f t="shared" si="3"/>
        <v>17894148</v>
      </c>
      <c r="F41" s="58">
        <f t="shared" si="3"/>
        <v>11149963</v>
      </c>
      <c r="G41" s="58">
        <f t="shared" si="3"/>
        <v>42467648</v>
      </c>
      <c r="H41" s="58">
        <f t="shared" si="3"/>
        <v>1726160</v>
      </c>
      <c r="I41" s="58">
        <f t="shared" si="3"/>
        <v>-12018535</v>
      </c>
      <c r="J41" s="58">
        <f t="shared" si="3"/>
        <v>32175273</v>
      </c>
      <c r="K41" s="58">
        <f t="shared" si="3"/>
        <v>-13791381</v>
      </c>
      <c r="L41" s="58">
        <f t="shared" si="3"/>
        <v>-2833182</v>
      </c>
      <c r="M41" s="58">
        <f t="shared" si="3"/>
        <v>26733236</v>
      </c>
      <c r="N41" s="58">
        <f t="shared" si="3"/>
        <v>10108673</v>
      </c>
      <c r="O41" s="58">
        <f t="shared" si="3"/>
        <v>-3931601</v>
      </c>
      <c r="P41" s="58">
        <f t="shared" si="3"/>
        <v>-16458457</v>
      </c>
      <c r="Q41" s="58">
        <f t="shared" si="3"/>
        <v>-4782227</v>
      </c>
      <c r="R41" s="58">
        <f t="shared" si="3"/>
        <v>-25172285</v>
      </c>
      <c r="S41" s="58">
        <f t="shared" si="3"/>
        <v>20231957</v>
      </c>
      <c r="T41" s="58">
        <f t="shared" si="3"/>
        <v>-6195863</v>
      </c>
      <c r="U41" s="58">
        <f t="shared" si="3"/>
        <v>7853922</v>
      </c>
      <c r="V41" s="58">
        <f t="shared" si="3"/>
        <v>21890016</v>
      </c>
      <c r="W41" s="58">
        <f t="shared" si="3"/>
        <v>39001677</v>
      </c>
      <c r="X41" s="58">
        <f t="shared" si="3"/>
        <v>11149963</v>
      </c>
      <c r="Y41" s="58">
        <f t="shared" si="3"/>
        <v>27851714</v>
      </c>
      <c r="Z41" s="59">
        <f>+IF(X41&lt;&gt;0,+(Y41/X41)*100,0)</f>
        <v>249.79198585681405</v>
      </c>
      <c r="AA41" s="56">
        <f>SUM(AA37:AA40)</f>
        <v>11149963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37403860</v>
      </c>
      <c r="D43" s="64">
        <f>+D41-D42</f>
        <v>0</v>
      </c>
      <c r="E43" s="65">
        <f t="shared" si="4"/>
        <v>17894148</v>
      </c>
      <c r="F43" s="66">
        <f t="shared" si="4"/>
        <v>11149963</v>
      </c>
      <c r="G43" s="66">
        <f t="shared" si="4"/>
        <v>42467648</v>
      </c>
      <c r="H43" s="66">
        <f t="shared" si="4"/>
        <v>1726160</v>
      </c>
      <c r="I43" s="66">
        <f t="shared" si="4"/>
        <v>-12018535</v>
      </c>
      <c r="J43" s="66">
        <f t="shared" si="4"/>
        <v>32175273</v>
      </c>
      <c r="K43" s="66">
        <f t="shared" si="4"/>
        <v>-13791381</v>
      </c>
      <c r="L43" s="66">
        <f t="shared" si="4"/>
        <v>-2833182</v>
      </c>
      <c r="M43" s="66">
        <f t="shared" si="4"/>
        <v>26733236</v>
      </c>
      <c r="N43" s="66">
        <f t="shared" si="4"/>
        <v>10108673</v>
      </c>
      <c r="O43" s="66">
        <f t="shared" si="4"/>
        <v>-3931601</v>
      </c>
      <c r="P43" s="66">
        <f t="shared" si="4"/>
        <v>-16458457</v>
      </c>
      <c r="Q43" s="66">
        <f t="shared" si="4"/>
        <v>-4782227</v>
      </c>
      <c r="R43" s="66">
        <f t="shared" si="4"/>
        <v>-25172285</v>
      </c>
      <c r="S43" s="66">
        <f t="shared" si="4"/>
        <v>20231957</v>
      </c>
      <c r="T43" s="66">
        <f t="shared" si="4"/>
        <v>-6195863</v>
      </c>
      <c r="U43" s="66">
        <f t="shared" si="4"/>
        <v>7853922</v>
      </c>
      <c r="V43" s="66">
        <f t="shared" si="4"/>
        <v>21890016</v>
      </c>
      <c r="W43" s="66">
        <f t="shared" si="4"/>
        <v>39001677</v>
      </c>
      <c r="X43" s="66">
        <f t="shared" si="4"/>
        <v>11149963</v>
      </c>
      <c r="Y43" s="66">
        <f t="shared" si="4"/>
        <v>27851714</v>
      </c>
      <c r="Z43" s="67">
        <f>+IF(X43&lt;&gt;0,+(Y43/X43)*100,0)</f>
        <v>249.79198585681405</v>
      </c>
      <c r="AA43" s="64">
        <f>+AA41-AA42</f>
        <v>11149963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37403860</v>
      </c>
      <c r="D45" s="56">
        <f>SUM(D43:D44)</f>
        <v>0</v>
      </c>
      <c r="E45" s="57">
        <f t="shared" si="5"/>
        <v>17894148</v>
      </c>
      <c r="F45" s="58">
        <f t="shared" si="5"/>
        <v>11149963</v>
      </c>
      <c r="G45" s="58">
        <f t="shared" si="5"/>
        <v>42467648</v>
      </c>
      <c r="H45" s="58">
        <f t="shared" si="5"/>
        <v>1726160</v>
      </c>
      <c r="I45" s="58">
        <f t="shared" si="5"/>
        <v>-12018535</v>
      </c>
      <c r="J45" s="58">
        <f t="shared" si="5"/>
        <v>32175273</v>
      </c>
      <c r="K45" s="58">
        <f t="shared" si="5"/>
        <v>-13791381</v>
      </c>
      <c r="L45" s="58">
        <f t="shared" si="5"/>
        <v>-2833182</v>
      </c>
      <c r="M45" s="58">
        <f t="shared" si="5"/>
        <v>26733236</v>
      </c>
      <c r="N45" s="58">
        <f t="shared" si="5"/>
        <v>10108673</v>
      </c>
      <c r="O45" s="58">
        <f t="shared" si="5"/>
        <v>-3931601</v>
      </c>
      <c r="P45" s="58">
        <f t="shared" si="5"/>
        <v>-16458457</v>
      </c>
      <c r="Q45" s="58">
        <f t="shared" si="5"/>
        <v>-4782227</v>
      </c>
      <c r="R45" s="58">
        <f t="shared" si="5"/>
        <v>-25172285</v>
      </c>
      <c r="S45" s="58">
        <f t="shared" si="5"/>
        <v>20231957</v>
      </c>
      <c r="T45" s="58">
        <f t="shared" si="5"/>
        <v>-6195863</v>
      </c>
      <c r="U45" s="58">
        <f t="shared" si="5"/>
        <v>7853922</v>
      </c>
      <c r="V45" s="58">
        <f t="shared" si="5"/>
        <v>21890016</v>
      </c>
      <c r="W45" s="58">
        <f t="shared" si="5"/>
        <v>39001677</v>
      </c>
      <c r="X45" s="58">
        <f t="shared" si="5"/>
        <v>11149963</v>
      </c>
      <c r="Y45" s="58">
        <f t="shared" si="5"/>
        <v>27851714</v>
      </c>
      <c r="Z45" s="59">
        <f>+IF(X45&lt;&gt;0,+(Y45/X45)*100,0)</f>
        <v>249.79198585681405</v>
      </c>
      <c r="AA45" s="56">
        <f>SUM(AA43:AA44)</f>
        <v>11149963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37403860</v>
      </c>
      <c r="D47" s="71">
        <f>SUM(D45:D46)</f>
        <v>0</v>
      </c>
      <c r="E47" s="72">
        <f t="shared" si="6"/>
        <v>17894148</v>
      </c>
      <c r="F47" s="73">
        <f t="shared" si="6"/>
        <v>11149963</v>
      </c>
      <c r="G47" s="73">
        <f t="shared" si="6"/>
        <v>42467648</v>
      </c>
      <c r="H47" s="74">
        <f t="shared" si="6"/>
        <v>1726160</v>
      </c>
      <c r="I47" s="74">
        <f t="shared" si="6"/>
        <v>-12018535</v>
      </c>
      <c r="J47" s="74">
        <f t="shared" si="6"/>
        <v>32175273</v>
      </c>
      <c r="K47" s="74">
        <f t="shared" si="6"/>
        <v>-13791381</v>
      </c>
      <c r="L47" s="74">
        <f t="shared" si="6"/>
        <v>-2833182</v>
      </c>
      <c r="M47" s="73">
        <f t="shared" si="6"/>
        <v>26733236</v>
      </c>
      <c r="N47" s="73">
        <f t="shared" si="6"/>
        <v>10108673</v>
      </c>
      <c r="O47" s="74">
        <f t="shared" si="6"/>
        <v>-3931601</v>
      </c>
      <c r="P47" s="74">
        <f t="shared" si="6"/>
        <v>-16458457</v>
      </c>
      <c r="Q47" s="74">
        <f t="shared" si="6"/>
        <v>-4782227</v>
      </c>
      <c r="R47" s="74">
        <f t="shared" si="6"/>
        <v>-25172285</v>
      </c>
      <c r="S47" s="74">
        <f t="shared" si="6"/>
        <v>20231957</v>
      </c>
      <c r="T47" s="73">
        <f t="shared" si="6"/>
        <v>-6195863</v>
      </c>
      <c r="U47" s="73">
        <f t="shared" si="6"/>
        <v>7853922</v>
      </c>
      <c r="V47" s="74">
        <f t="shared" si="6"/>
        <v>21890016</v>
      </c>
      <c r="W47" s="74">
        <f t="shared" si="6"/>
        <v>39001677</v>
      </c>
      <c r="X47" s="74">
        <f t="shared" si="6"/>
        <v>11149963</v>
      </c>
      <c r="Y47" s="74">
        <f t="shared" si="6"/>
        <v>27851714</v>
      </c>
      <c r="Z47" s="75">
        <f>+IF(X47&lt;&gt;0,+(Y47/X47)*100,0)</f>
        <v>249.79198585681405</v>
      </c>
      <c r="AA47" s="76">
        <f>SUM(AA45:AA46)</f>
        <v>11149963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116359101</v>
      </c>
      <c r="D7" s="6"/>
      <c r="E7" s="7">
        <v>138196296</v>
      </c>
      <c r="F7" s="8">
        <v>154115617</v>
      </c>
      <c r="G7" s="8">
        <v>9002633</v>
      </c>
      <c r="H7" s="8">
        <v>12656940</v>
      </c>
      <c r="I7" s="8">
        <v>9853090</v>
      </c>
      <c r="J7" s="8">
        <v>31512663</v>
      </c>
      <c r="K7" s="8">
        <v>13515760</v>
      </c>
      <c r="L7" s="8">
        <v>11645475</v>
      </c>
      <c r="M7" s="8">
        <v>12582689</v>
      </c>
      <c r="N7" s="8">
        <v>37743924</v>
      </c>
      <c r="O7" s="8">
        <v>12634338</v>
      </c>
      <c r="P7" s="8">
        <v>12560541</v>
      </c>
      <c r="Q7" s="8">
        <v>21274967</v>
      </c>
      <c r="R7" s="8">
        <v>46469846</v>
      </c>
      <c r="S7" s="8">
        <v>12681033</v>
      </c>
      <c r="T7" s="8">
        <v>4779721</v>
      </c>
      <c r="U7" s="8">
        <v>10342591</v>
      </c>
      <c r="V7" s="8">
        <v>27803345</v>
      </c>
      <c r="W7" s="8">
        <v>143529778</v>
      </c>
      <c r="X7" s="8">
        <v>154115617</v>
      </c>
      <c r="Y7" s="8">
        <v>-10585839</v>
      </c>
      <c r="Z7" s="2">
        <v>-6.87</v>
      </c>
      <c r="AA7" s="6">
        <v>154115617</v>
      </c>
    </row>
    <row r="8" spans="1:27" ht="12.75">
      <c r="A8" s="25" t="s">
        <v>34</v>
      </c>
      <c r="B8" s="24"/>
      <c r="C8" s="6">
        <v>36781512</v>
      </c>
      <c r="D8" s="6"/>
      <c r="E8" s="7">
        <v>40646256</v>
      </c>
      <c r="F8" s="8">
        <v>43151521</v>
      </c>
      <c r="G8" s="8">
        <v>3442632</v>
      </c>
      <c r="H8" s="8">
        <v>3450277</v>
      </c>
      <c r="I8" s="8">
        <v>3263014</v>
      </c>
      <c r="J8" s="8">
        <v>10155923</v>
      </c>
      <c r="K8" s="8">
        <v>3015415</v>
      </c>
      <c r="L8" s="8">
        <v>4946362</v>
      </c>
      <c r="M8" s="8">
        <v>3458064</v>
      </c>
      <c r="N8" s="8">
        <v>11419841</v>
      </c>
      <c r="O8" s="8">
        <v>3363241</v>
      </c>
      <c r="P8" s="8">
        <v>3403562</v>
      </c>
      <c r="Q8" s="8">
        <v>3348966</v>
      </c>
      <c r="R8" s="8">
        <v>10115769</v>
      </c>
      <c r="S8" s="8">
        <v>3472294</v>
      </c>
      <c r="T8" s="8">
        <v>3429759</v>
      </c>
      <c r="U8" s="8">
        <v>3177847</v>
      </c>
      <c r="V8" s="8">
        <v>10079900</v>
      </c>
      <c r="W8" s="8">
        <v>41771433</v>
      </c>
      <c r="X8" s="8">
        <v>43151521</v>
      </c>
      <c r="Y8" s="8">
        <v>-1380088</v>
      </c>
      <c r="Z8" s="2">
        <v>-3.2</v>
      </c>
      <c r="AA8" s="6">
        <v>43151521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22689</v>
      </c>
      <c r="D11" s="6"/>
      <c r="E11" s="7">
        <v>127728</v>
      </c>
      <c r="F11" s="8">
        <v>126742</v>
      </c>
      <c r="G11" s="8">
        <v>-5120</v>
      </c>
      <c r="H11" s="8">
        <v>8696</v>
      </c>
      <c r="I11" s="8">
        <v>8696</v>
      </c>
      <c r="J11" s="8">
        <v>12272</v>
      </c>
      <c r="K11" s="8">
        <v>8696</v>
      </c>
      <c r="L11" s="8"/>
      <c r="M11" s="8">
        <v>8696</v>
      </c>
      <c r="N11" s="8">
        <v>17392</v>
      </c>
      <c r="O11" s="8">
        <v>8696</v>
      </c>
      <c r="P11" s="8">
        <v>8696</v>
      </c>
      <c r="Q11" s="8">
        <v>8696</v>
      </c>
      <c r="R11" s="8">
        <v>26088</v>
      </c>
      <c r="S11" s="8">
        <v>623126</v>
      </c>
      <c r="T11" s="8">
        <v>-603995</v>
      </c>
      <c r="U11" s="8">
        <v>14685</v>
      </c>
      <c r="V11" s="8">
        <v>33816</v>
      </c>
      <c r="W11" s="8">
        <v>89568</v>
      </c>
      <c r="X11" s="8">
        <v>126742</v>
      </c>
      <c r="Y11" s="8">
        <v>-37174</v>
      </c>
      <c r="Z11" s="2">
        <v>-29.33</v>
      </c>
      <c r="AA11" s="6">
        <v>126742</v>
      </c>
    </row>
    <row r="12" spans="1:27" ht="12.75">
      <c r="A12" s="25" t="s">
        <v>37</v>
      </c>
      <c r="B12" s="29"/>
      <c r="C12" s="6">
        <v>12284946</v>
      </c>
      <c r="D12" s="6"/>
      <c r="E12" s="7">
        <v>4722372</v>
      </c>
      <c r="F12" s="8">
        <v>13812001</v>
      </c>
      <c r="G12" s="8">
        <v>1787300</v>
      </c>
      <c r="H12" s="8">
        <v>1138945</v>
      </c>
      <c r="I12" s="8">
        <v>1305330</v>
      </c>
      <c r="J12" s="8">
        <v>4231575</v>
      </c>
      <c r="K12" s="8">
        <v>1539904</v>
      </c>
      <c r="L12" s="8">
        <v>861488</v>
      </c>
      <c r="M12" s="8">
        <v>1948243</v>
      </c>
      <c r="N12" s="8">
        <v>4349635</v>
      </c>
      <c r="O12" s="8">
        <v>1672948</v>
      </c>
      <c r="P12" s="8">
        <v>1345416</v>
      </c>
      <c r="Q12" s="8">
        <v>1347528</v>
      </c>
      <c r="R12" s="8">
        <v>4365892</v>
      </c>
      <c r="S12" s="8">
        <v>1365492</v>
      </c>
      <c r="T12" s="8">
        <v>1142022</v>
      </c>
      <c r="U12" s="8">
        <v>1173444</v>
      </c>
      <c r="V12" s="8">
        <v>3680958</v>
      </c>
      <c r="W12" s="8">
        <v>16628060</v>
      </c>
      <c r="X12" s="8">
        <v>13812001</v>
      </c>
      <c r="Y12" s="8">
        <v>2816059</v>
      </c>
      <c r="Z12" s="2">
        <v>20.39</v>
      </c>
      <c r="AA12" s="6">
        <v>13812001</v>
      </c>
    </row>
    <row r="13" spans="1:27" ht="12.75">
      <c r="A13" s="23" t="s">
        <v>38</v>
      </c>
      <c r="B13" s="29"/>
      <c r="C13" s="6">
        <v>25768686</v>
      </c>
      <c r="D13" s="6"/>
      <c r="E13" s="7">
        <v>35706420</v>
      </c>
      <c r="F13" s="8">
        <v>35601990</v>
      </c>
      <c r="G13" s="8">
        <v>2470414</v>
      </c>
      <c r="H13" s="8">
        <v>2597710</v>
      </c>
      <c r="I13" s="8">
        <v>2645686</v>
      </c>
      <c r="J13" s="8">
        <v>7713810</v>
      </c>
      <c r="K13" s="8">
        <v>2578212</v>
      </c>
      <c r="L13" s="8">
        <v>2727601</v>
      </c>
      <c r="M13" s="8">
        <v>2812504</v>
      </c>
      <c r="N13" s="8">
        <v>8118317</v>
      </c>
      <c r="O13" s="8">
        <v>2563464</v>
      </c>
      <c r="P13" s="8">
        <v>2608969</v>
      </c>
      <c r="Q13" s="8">
        <v>2651181</v>
      </c>
      <c r="R13" s="8">
        <v>7823614</v>
      </c>
      <c r="S13" s="8">
        <v>2778930</v>
      </c>
      <c r="T13" s="8">
        <v>2969410</v>
      </c>
      <c r="U13" s="8">
        <v>2411247</v>
      </c>
      <c r="V13" s="8">
        <v>8159587</v>
      </c>
      <c r="W13" s="8">
        <v>31815328</v>
      </c>
      <c r="X13" s="8">
        <v>35601990</v>
      </c>
      <c r="Y13" s="8">
        <v>-3786662</v>
      </c>
      <c r="Z13" s="2">
        <v>-10.64</v>
      </c>
      <c r="AA13" s="6">
        <v>35601990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153287</v>
      </c>
      <c r="D15" s="6"/>
      <c r="E15" s="7">
        <v>728196</v>
      </c>
      <c r="F15" s="8">
        <v>364101</v>
      </c>
      <c r="G15" s="8">
        <v>15141</v>
      </c>
      <c r="H15" s="8">
        <v>16595</v>
      </c>
      <c r="I15" s="8">
        <v>8297</v>
      </c>
      <c r="J15" s="8">
        <v>40033</v>
      </c>
      <c r="K15" s="8"/>
      <c r="L15" s="8"/>
      <c r="M15" s="8"/>
      <c r="N15" s="8"/>
      <c r="O15" s="8">
        <v>8111</v>
      </c>
      <c r="P15" s="8">
        <v>16595</v>
      </c>
      <c r="Q15" s="8">
        <v>15868</v>
      </c>
      <c r="R15" s="8">
        <v>40574</v>
      </c>
      <c r="S15" s="8"/>
      <c r="T15" s="8"/>
      <c r="U15" s="8"/>
      <c r="V15" s="8"/>
      <c r="W15" s="8">
        <v>80607</v>
      </c>
      <c r="X15" s="8">
        <v>364101</v>
      </c>
      <c r="Y15" s="8">
        <v>-283494</v>
      </c>
      <c r="Z15" s="2">
        <v>-77.86</v>
      </c>
      <c r="AA15" s="6">
        <v>364101</v>
      </c>
    </row>
    <row r="16" spans="1:27" ht="12.75">
      <c r="A16" s="23" t="s">
        <v>41</v>
      </c>
      <c r="B16" s="29"/>
      <c r="C16" s="6">
        <v>21789</v>
      </c>
      <c r="D16" s="6"/>
      <c r="E16" s="7">
        <v>19152</v>
      </c>
      <c r="F16" s="8">
        <v>21442</v>
      </c>
      <c r="G16" s="8">
        <v>10000</v>
      </c>
      <c r="H16" s="8"/>
      <c r="I16" s="8"/>
      <c r="J16" s="8">
        <v>10000</v>
      </c>
      <c r="K16" s="8"/>
      <c r="L16" s="8">
        <v>1145</v>
      </c>
      <c r="M16" s="8"/>
      <c r="N16" s="8">
        <v>1145</v>
      </c>
      <c r="O16" s="8">
        <v>2290</v>
      </c>
      <c r="P16" s="8">
        <v>11145</v>
      </c>
      <c r="Q16" s="8"/>
      <c r="R16" s="8">
        <v>13435</v>
      </c>
      <c r="S16" s="8"/>
      <c r="T16" s="8"/>
      <c r="U16" s="8">
        <v>20000</v>
      </c>
      <c r="V16" s="8">
        <v>20000</v>
      </c>
      <c r="W16" s="8">
        <v>44580</v>
      </c>
      <c r="X16" s="8">
        <v>21442</v>
      </c>
      <c r="Y16" s="8">
        <v>23138</v>
      </c>
      <c r="Z16" s="2">
        <v>107.91</v>
      </c>
      <c r="AA16" s="6">
        <v>21442</v>
      </c>
    </row>
    <row r="17" spans="1:27" ht="12.75">
      <c r="A17" s="23" t="s">
        <v>42</v>
      </c>
      <c r="B17" s="29"/>
      <c r="C17" s="6">
        <v>1784837</v>
      </c>
      <c r="D17" s="6"/>
      <c r="E17" s="7">
        <v>1953216</v>
      </c>
      <c r="F17" s="8">
        <v>1953216</v>
      </c>
      <c r="G17" s="8"/>
      <c r="H17" s="8">
        <v>461176</v>
      </c>
      <c r="I17" s="8"/>
      <c r="J17" s="8">
        <v>461176</v>
      </c>
      <c r="K17" s="8"/>
      <c r="L17" s="8">
        <v>-461176</v>
      </c>
      <c r="M17" s="8">
        <v>922251</v>
      </c>
      <c r="N17" s="8">
        <v>461075</v>
      </c>
      <c r="O17" s="8">
        <v>461076</v>
      </c>
      <c r="P17" s="8"/>
      <c r="Q17" s="8"/>
      <c r="R17" s="8">
        <v>461076</v>
      </c>
      <c r="S17" s="8"/>
      <c r="T17" s="8"/>
      <c r="U17" s="8"/>
      <c r="V17" s="8"/>
      <c r="W17" s="8">
        <v>1383327</v>
      </c>
      <c r="X17" s="8">
        <v>1953216</v>
      </c>
      <c r="Y17" s="8">
        <v>-569889</v>
      </c>
      <c r="Z17" s="2">
        <v>-29.18</v>
      </c>
      <c r="AA17" s="6">
        <v>1953216</v>
      </c>
    </row>
    <row r="18" spans="1:27" ht="12.75">
      <c r="A18" s="23" t="s">
        <v>43</v>
      </c>
      <c r="B18" s="29"/>
      <c r="C18" s="6">
        <v>504594194</v>
      </c>
      <c r="D18" s="6"/>
      <c r="E18" s="7">
        <v>626172288</v>
      </c>
      <c r="F18" s="8">
        <v>711256955</v>
      </c>
      <c r="G18" s="8">
        <v>204918217</v>
      </c>
      <c r="H18" s="8">
        <v>6808747</v>
      </c>
      <c r="I18" s="8">
        <v>10983758</v>
      </c>
      <c r="J18" s="8">
        <v>222710722</v>
      </c>
      <c r="K18" s="8">
        <v>12249385</v>
      </c>
      <c r="L18" s="8">
        <v>842711</v>
      </c>
      <c r="M18" s="8">
        <v>180196674</v>
      </c>
      <c r="N18" s="8">
        <v>193288770</v>
      </c>
      <c r="O18" s="8">
        <v>820916</v>
      </c>
      <c r="P18" s="8">
        <v>11376560</v>
      </c>
      <c r="Q18" s="8">
        <v>134909562</v>
      </c>
      <c r="R18" s="8">
        <v>147107038</v>
      </c>
      <c r="S18" s="8">
        <v>929236</v>
      </c>
      <c r="T18" s="8">
        <v>10012483</v>
      </c>
      <c r="U18" s="8">
        <v>11392465</v>
      </c>
      <c r="V18" s="8">
        <v>22334184</v>
      </c>
      <c r="W18" s="8">
        <v>585440714</v>
      </c>
      <c r="X18" s="8">
        <v>711256955</v>
      </c>
      <c r="Y18" s="8">
        <v>-125816241</v>
      </c>
      <c r="Z18" s="2">
        <v>-17.69</v>
      </c>
      <c r="AA18" s="6">
        <v>711256955</v>
      </c>
    </row>
    <row r="19" spans="1:27" ht="12.75">
      <c r="A19" s="23" t="s">
        <v>44</v>
      </c>
      <c r="B19" s="29"/>
      <c r="C19" s="6">
        <v>4596460</v>
      </c>
      <c r="D19" s="6"/>
      <c r="E19" s="7">
        <v>42352116</v>
      </c>
      <c r="F19" s="26">
        <v>27919029</v>
      </c>
      <c r="G19" s="26">
        <v>668201</v>
      </c>
      <c r="H19" s="26">
        <v>3255708</v>
      </c>
      <c r="I19" s="26">
        <v>1781822</v>
      </c>
      <c r="J19" s="26">
        <v>5705731</v>
      </c>
      <c r="K19" s="26">
        <v>1819522</v>
      </c>
      <c r="L19" s="26">
        <v>200500</v>
      </c>
      <c r="M19" s="26">
        <v>2714913</v>
      </c>
      <c r="N19" s="26">
        <v>4734935</v>
      </c>
      <c r="O19" s="26">
        <v>-308385</v>
      </c>
      <c r="P19" s="26">
        <v>1828305</v>
      </c>
      <c r="Q19" s="26">
        <v>1643518</v>
      </c>
      <c r="R19" s="26">
        <v>3163438</v>
      </c>
      <c r="S19" s="26">
        <v>36322</v>
      </c>
      <c r="T19" s="26">
        <v>464660</v>
      </c>
      <c r="U19" s="26">
        <v>302007</v>
      </c>
      <c r="V19" s="26">
        <v>802989</v>
      </c>
      <c r="W19" s="26">
        <v>14407093</v>
      </c>
      <c r="X19" s="26">
        <v>27919029</v>
      </c>
      <c r="Y19" s="26">
        <v>-13511936</v>
      </c>
      <c r="Z19" s="27">
        <v>-48.4</v>
      </c>
      <c r="AA19" s="28">
        <v>27919029</v>
      </c>
    </row>
    <row r="20" spans="1:27" ht="12.75">
      <c r="A20" s="23" t="s">
        <v>45</v>
      </c>
      <c r="B20" s="29"/>
      <c r="C20" s="6">
        <v>840966</v>
      </c>
      <c r="D20" s="6"/>
      <c r="E20" s="7"/>
      <c r="F20" s="8">
        <v>1889840</v>
      </c>
      <c r="G20" s="8"/>
      <c r="H20" s="8"/>
      <c r="I20" s="30"/>
      <c r="J20" s="8"/>
      <c r="K20" s="8"/>
      <c r="L20" s="8"/>
      <c r="M20" s="8">
        <v>100601</v>
      </c>
      <c r="N20" s="8">
        <v>100601</v>
      </c>
      <c r="O20" s="8"/>
      <c r="P20" s="30"/>
      <c r="Q20" s="8"/>
      <c r="R20" s="8"/>
      <c r="S20" s="8"/>
      <c r="T20" s="8"/>
      <c r="U20" s="8">
        <v>4044059</v>
      </c>
      <c r="V20" s="8">
        <v>4044059</v>
      </c>
      <c r="W20" s="30">
        <v>4144660</v>
      </c>
      <c r="X20" s="8">
        <v>1889840</v>
      </c>
      <c r="Y20" s="8">
        <v>2254820</v>
      </c>
      <c r="Z20" s="2">
        <v>119.31</v>
      </c>
      <c r="AA20" s="6">
        <v>1889840</v>
      </c>
    </row>
    <row r="21" spans="1:27" ht="24.75" customHeight="1">
      <c r="A21" s="31" t="s">
        <v>46</v>
      </c>
      <c r="B21" s="32"/>
      <c r="C21" s="33">
        <f aca="true" t="shared" si="0" ref="C21:Y21">SUM(C5:C20)</f>
        <v>703208467</v>
      </c>
      <c r="D21" s="33">
        <f t="shared" si="0"/>
        <v>0</v>
      </c>
      <c r="E21" s="34">
        <f t="shared" si="0"/>
        <v>890624040</v>
      </c>
      <c r="F21" s="35">
        <f t="shared" si="0"/>
        <v>990212454</v>
      </c>
      <c r="G21" s="35">
        <f t="shared" si="0"/>
        <v>222309418</v>
      </c>
      <c r="H21" s="35">
        <f t="shared" si="0"/>
        <v>30394794</v>
      </c>
      <c r="I21" s="35">
        <f t="shared" si="0"/>
        <v>29849693</v>
      </c>
      <c r="J21" s="35">
        <f t="shared" si="0"/>
        <v>282553905</v>
      </c>
      <c r="K21" s="35">
        <f t="shared" si="0"/>
        <v>34726894</v>
      </c>
      <c r="L21" s="35">
        <f t="shared" si="0"/>
        <v>20764106</v>
      </c>
      <c r="M21" s="35">
        <f t="shared" si="0"/>
        <v>204744635</v>
      </c>
      <c r="N21" s="35">
        <f t="shared" si="0"/>
        <v>260235635</v>
      </c>
      <c r="O21" s="35">
        <f t="shared" si="0"/>
        <v>21226695</v>
      </c>
      <c r="P21" s="35">
        <f t="shared" si="0"/>
        <v>33159789</v>
      </c>
      <c r="Q21" s="35">
        <f t="shared" si="0"/>
        <v>165200286</v>
      </c>
      <c r="R21" s="35">
        <f t="shared" si="0"/>
        <v>219586770</v>
      </c>
      <c r="S21" s="35">
        <f t="shared" si="0"/>
        <v>21886433</v>
      </c>
      <c r="T21" s="35">
        <f t="shared" si="0"/>
        <v>22194060</v>
      </c>
      <c r="U21" s="35">
        <f t="shared" si="0"/>
        <v>32878345</v>
      </c>
      <c r="V21" s="35">
        <f t="shared" si="0"/>
        <v>76958838</v>
      </c>
      <c r="W21" s="35">
        <f t="shared" si="0"/>
        <v>839335148</v>
      </c>
      <c r="X21" s="35">
        <f t="shared" si="0"/>
        <v>990212454</v>
      </c>
      <c r="Y21" s="35">
        <f t="shared" si="0"/>
        <v>-150877306</v>
      </c>
      <c r="Z21" s="36">
        <f>+IF(X21&lt;&gt;0,+(Y21/X21)*100,0)</f>
        <v>-15.236862088587708</v>
      </c>
      <c r="AA21" s="33">
        <f>SUM(AA5:AA20)</f>
        <v>990212454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202180072</v>
      </c>
      <c r="D24" s="6"/>
      <c r="E24" s="7">
        <v>264463440</v>
      </c>
      <c r="F24" s="8">
        <v>242773512</v>
      </c>
      <c r="G24" s="8">
        <v>18476310</v>
      </c>
      <c r="H24" s="8">
        <v>19067211</v>
      </c>
      <c r="I24" s="8">
        <v>19200561</v>
      </c>
      <c r="J24" s="8">
        <v>56744082</v>
      </c>
      <c r="K24" s="8">
        <v>18839753</v>
      </c>
      <c r="L24" s="8">
        <v>19768149</v>
      </c>
      <c r="M24" s="8">
        <v>17491284</v>
      </c>
      <c r="N24" s="8">
        <v>56099186</v>
      </c>
      <c r="O24" s="8">
        <v>17236536</v>
      </c>
      <c r="P24" s="8">
        <v>19562532</v>
      </c>
      <c r="Q24" s="8">
        <v>19551658</v>
      </c>
      <c r="R24" s="8">
        <v>56350726</v>
      </c>
      <c r="S24" s="8">
        <v>20426110</v>
      </c>
      <c r="T24" s="8">
        <v>18848339</v>
      </c>
      <c r="U24" s="8">
        <v>19666866</v>
      </c>
      <c r="V24" s="8">
        <v>58941315</v>
      </c>
      <c r="W24" s="8">
        <v>228135309</v>
      </c>
      <c r="X24" s="8">
        <v>242773512</v>
      </c>
      <c r="Y24" s="8">
        <v>-14638203</v>
      </c>
      <c r="Z24" s="2">
        <v>-6.03</v>
      </c>
      <c r="AA24" s="6">
        <v>242773512</v>
      </c>
    </row>
    <row r="25" spans="1:27" ht="12.75">
      <c r="A25" s="25" t="s">
        <v>49</v>
      </c>
      <c r="B25" s="24"/>
      <c r="C25" s="6">
        <v>8603848</v>
      </c>
      <c r="D25" s="6"/>
      <c r="E25" s="7">
        <v>10941216</v>
      </c>
      <c r="F25" s="8">
        <v>9449621</v>
      </c>
      <c r="G25" s="8">
        <v>710764</v>
      </c>
      <c r="H25" s="8">
        <v>721686</v>
      </c>
      <c r="I25" s="8">
        <v>649977</v>
      </c>
      <c r="J25" s="8">
        <v>2082427</v>
      </c>
      <c r="K25" s="8">
        <v>740657</v>
      </c>
      <c r="L25" s="8">
        <v>720287</v>
      </c>
      <c r="M25" s="8">
        <v>709269</v>
      </c>
      <c r="N25" s="8">
        <v>2170213</v>
      </c>
      <c r="O25" s="8">
        <v>711826</v>
      </c>
      <c r="P25" s="8">
        <v>712887</v>
      </c>
      <c r="Q25" s="8">
        <v>717279</v>
      </c>
      <c r="R25" s="8">
        <v>2141992</v>
      </c>
      <c r="S25" s="8">
        <v>735541</v>
      </c>
      <c r="T25" s="8">
        <v>1000549</v>
      </c>
      <c r="U25" s="8">
        <v>746670</v>
      </c>
      <c r="V25" s="8">
        <v>2482760</v>
      </c>
      <c r="W25" s="8">
        <v>8877392</v>
      </c>
      <c r="X25" s="8">
        <v>9449621</v>
      </c>
      <c r="Y25" s="8">
        <v>-572229</v>
      </c>
      <c r="Z25" s="2">
        <v>-6.06</v>
      </c>
      <c r="AA25" s="6">
        <v>9449621</v>
      </c>
    </row>
    <row r="26" spans="1:27" ht="12.75">
      <c r="A26" s="25" t="s">
        <v>50</v>
      </c>
      <c r="B26" s="24"/>
      <c r="C26" s="6">
        <v>65022454</v>
      </c>
      <c r="D26" s="6"/>
      <c r="E26" s="7">
        <v>29421384</v>
      </c>
      <c r="F26" s="8">
        <v>13721384</v>
      </c>
      <c r="G26" s="8"/>
      <c r="H26" s="8"/>
      <c r="I26" s="8"/>
      <c r="J26" s="8"/>
      <c r="K26" s="8"/>
      <c r="L26" s="8"/>
      <c r="M26" s="8">
        <v>14710692</v>
      </c>
      <c r="N26" s="8">
        <v>14710692</v>
      </c>
      <c r="O26" s="8">
        <v>2451782</v>
      </c>
      <c r="P26" s="8"/>
      <c r="Q26" s="8">
        <v>-30033909</v>
      </c>
      <c r="R26" s="8">
        <v>-27582127</v>
      </c>
      <c r="S26" s="8">
        <v>17162474</v>
      </c>
      <c r="T26" s="8">
        <v>8286898</v>
      </c>
      <c r="U26" s="8">
        <v>1143449</v>
      </c>
      <c r="V26" s="8">
        <v>26592821</v>
      </c>
      <c r="W26" s="8">
        <v>13721386</v>
      </c>
      <c r="X26" s="8">
        <v>13721384</v>
      </c>
      <c r="Y26" s="8">
        <v>2</v>
      </c>
      <c r="Z26" s="2"/>
      <c r="AA26" s="6">
        <v>13721384</v>
      </c>
    </row>
    <row r="27" spans="1:27" ht="12.75">
      <c r="A27" s="25" t="s">
        <v>51</v>
      </c>
      <c r="B27" s="24"/>
      <c r="C27" s="6">
        <v>104329754</v>
      </c>
      <c r="D27" s="6"/>
      <c r="E27" s="7">
        <v>85911816</v>
      </c>
      <c r="F27" s="8">
        <v>87102223</v>
      </c>
      <c r="G27" s="8"/>
      <c r="H27" s="8">
        <v>24934532</v>
      </c>
      <c r="I27" s="8"/>
      <c r="J27" s="8">
        <v>24934532</v>
      </c>
      <c r="K27" s="8">
        <v>8401530</v>
      </c>
      <c r="L27" s="8">
        <v>8129587</v>
      </c>
      <c r="M27" s="8">
        <v>8832213</v>
      </c>
      <c r="N27" s="8">
        <v>25363330</v>
      </c>
      <c r="O27" s="8">
        <v>8690876</v>
      </c>
      <c r="P27" s="8">
        <v>8547981</v>
      </c>
      <c r="Q27" s="8">
        <v>7821507</v>
      </c>
      <c r="R27" s="8">
        <v>25060364</v>
      </c>
      <c r="S27" s="8"/>
      <c r="T27" s="8">
        <v>21329455</v>
      </c>
      <c r="U27" s="8">
        <v>-28518</v>
      </c>
      <c r="V27" s="8">
        <v>21300937</v>
      </c>
      <c r="W27" s="8">
        <v>96659163</v>
      </c>
      <c r="X27" s="8">
        <v>87102223</v>
      </c>
      <c r="Y27" s="8">
        <v>9556940</v>
      </c>
      <c r="Z27" s="2">
        <v>10.97</v>
      </c>
      <c r="AA27" s="6">
        <v>87102223</v>
      </c>
    </row>
    <row r="28" spans="1:27" ht="12.75">
      <c r="A28" s="25" t="s">
        <v>52</v>
      </c>
      <c r="B28" s="24"/>
      <c r="C28" s="6">
        <v>8947013</v>
      </c>
      <c r="D28" s="6"/>
      <c r="E28" s="7">
        <v>12402624</v>
      </c>
      <c r="F28" s="8">
        <v>11357374</v>
      </c>
      <c r="G28" s="8">
        <v>796562</v>
      </c>
      <c r="H28" s="8">
        <v>-2381872</v>
      </c>
      <c r="I28" s="8">
        <v>2249969</v>
      </c>
      <c r="J28" s="8">
        <v>664659</v>
      </c>
      <c r="K28" s="8">
        <v>1414313</v>
      </c>
      <c r="L28" s="8">
        <v>303812</v>
      </c>
      <c r="M28" s="8">
        <v>1104188</v>
      </c>
      <c r="N28" s="8">
        <v>2822313</v>
      </c>
      <c r="O28" s="8">
        <v>294044</v>
      </c>
      <c r="P28" s="8">
        <v>275983</v>
      </c>
      <c r="Q28" s="8">
        <v>1483375</v>
      </c>
      <c r="R28" s="8">
        <v>2053402</v>
      </c>
      <c r="S28" s="8"/>
      <c r="T28" s="8">
        <v>739205</v>
      </c>
      <c r="U28" s="8">
        <v>293495</v>
      </c>
      <c r="V28" s="8">
        <v>1032700</v>
      </c>
      <c r="W28" s="8">
        <v>6573074</v>
      </c>
      <c r="X28" s="8">
        <v>11357374</v>
      </c>
      <c r="Y28" s="8">
        <v>-4784300</v>
      </c>
      <c r="Z28" s="2">
        <v>-42.13</v>
      </c>
      <c r="AA28" s="6">
        <v>11357374</v>
      </c>
    </row>
    <row r="29" spans="1:27" ht="12.75">
      <c r="A29" s="25" t="s">
        <v>53</v>
      </c>
      <c r="B29" s="24"/>
      <c r="C29" s="6">
        <v>150578471</v>
      </c>
      <c r="D29" s="6"/>
      <c r="E29" s="7">
        <v>132056832</v>
      </c>
      <c r="F29" s="8">
        <v>168070182</v>
      </c>
      <c r="G29" s="8">
        <v>13806636</v>
      </c>
      <c r="H29" s="8">
        <v>10664394</v>
      </c>
      <c r="I29" s="8">
        <v>13452435</v>
      </c>
      <c r="J29" s="8">
        <v>37923465</v>
      </c>
      <c r="K29" s="8">
        <v>13486688</v>
      </c>
      <c r="L29" s="8">
        <v>-1141047</v>
      </c>
      <c r="M29" s="8">
        <v>40134052</v>
      </c>
      <c r="N29" s="8">
        <v>52479693</v>
      </c>
      <c r="O29" s="8">
        <v>26578530</v>
      </c>
      <c r="P29" s="8">
        <v>-12865867</v>
      </c>
      <c r="Q29" s="8">
        <v>15213779</v>
      </c>
      <c r="R29" s="8">
        <v>28926442</v>
      </c>
      <c r="S29" s="8">
        <v>16772864</v>
      </c>
      <c r="T29" s="8">
        <v>32223450</v>
      </c>
      <c r="U29" s="8">
        <v>20391314</v>
      </c>
      <c r="V29" s="8">
        <v>69387628</v>
      </c>
      <c r="W29" s="8">
        <v>188717228</v>
      </c>
      <c r="X29" s="8">
        <v>168070182</v>
      </c>
      <c r="Y29" s="8">
        <v>20647046</v>
      </c>
      <c r="Z29" s="2">
        <v>12.28</v>
      </c>
      <c r="AA29" s="6">
        <v>168070182</v>
      </c>
    </row>
    <row r="30" spans="1:27" ht="12.75">
      <c r="A30" s="25" t="s">
        <v>54</v>
      </c>
      <c r="B30" s="24"/>
      <c r="C30" s="6">
        <v>7390115</v>
      </c>
      <c r="D30" s="6"/>
      <c r="E30" s="7">
        <v>25178148</v>
      </c>
      <c r="F30" s="8">
        <v>14264544</v>
      </c>
      <c r="G30" s="8">
        <v>237909</v>
      </c>
      <c r="H30" s="8">
        <v>1565851</v>
      </c>
      <c r="I30" s="8">
        <v>-1614239</v>
      </c>
      <c r="J30" s="8">
        <v>189521</v>
      </c>
      <c r="K30" s="8">
        <v>4748665</v>
      </c>
      <c r="L30" s="8">
        <v>533645</v>
      </c>
      <c r="M30" s="8">
        <v>1057748</v>
      </c>
      <c r="N30" s="8">
        <v>6340058</v>
      </c>
      <c r="O30" s="8">
        <v>1439405</v>
      </c>
      <c r="P30" s="8">
        <v>650142</v>
      </c>
      <c r="Q30" s="8">
        <v>2597299</v>
      </c>
      <c r="R30" s="8">
        <v>4686846</v>
      </c>
      <c r="S30" s="8">
        <v>205794</v>
      </c>
      <c r="T30" s="8">
        <v>852443</v>
      </c>
      <c r="U30" s="8">
        <v>6580368</v>
      </c>
      <c r="V30" s="8">
        <v>7638605</v>
      </c>
      <c r="W30" s="8">
        <v>18855030</v>
      </c>
      <c r="X30" s="8">
        <v>14264544</v>
      </c>
      <c r="Y30" s="8">
        <v>4590486</v>
      </c>
      <c r="Z30" s="2">
        <v>32.18</v>
      </c>
      <c r="AA30" s="6">
        <v>14264544</v>
      </c>
    </row>
    <row r="31" spans="1:27" ht="12.75">
      <c r="A31" s="25" t="s">
        <v>55</v>
      </c>
      <c r="B31" s="24"/>
      <c r="C31" s="6">
        <v>119319071</v>
      </c>
      <c r="D31" s="6"/>
      <c r="E31" s="7">
        <v>143025180</v>
      </c>
      <c r="F31" s="8">
        <v>245352307</v>
      </c>
      <c r="G31" s="8">
        <v>2901507</v>
      </c>
      <c r="H31" s="8">
        <v>13303794</v>
      </c>
      <c r="I31" s="8">
        <v>16576974</v>
      </c>
      <c r="J31" s="8">
        <v>32782275</v>
      </c>
      <c r="K31" s="8">
        <v>11197225</v>
      </c>
      <c r="L31" s="8">
        <v>6665943</v>
      </c>
      <c r="M31" s="8">
        <v>18737334</v>
      </c>
      <c r="N31" s="8">
        <v>36600502</v>
      </c>
      <c r="O31" s="8">
        <v>11381638</v>
      </c>
      <c r="P31" s="8">
        <v>10650446</v>
      </c>
      <c r="Q31" s="8">
        <v>22002858</v>
      </c>
      <c r="R31" s="8">
        <v>44034942</v>
      </c>
      <c r="S31" s="8">
        <v>6505988</v>
      </c>
      <c r="T31" s="8">
        <v>15611342</v>
      </c>
      <c r="U31" s="8">
        <v>73635708</v>
      </c>
      <c r="V31" s="8">
        <v>95753038</v>
      </c>
      <c r="W31" s="8">
        <v>209170757</v>
      </c>
      <c r="X31" s="8">
        <v>245352307</v>
      </c>
      <c r="Y31" s="8">
        <v>-36181550</v>
      </c>
      <c r="Z31" s="2">
        <v>-14.75</v>
      </c>
      <c r="AA31" s="6">
        <v>245352307</v>
      </c>
    </row>
    <row r="32" spans="1:27" ht="12.75">
      <c r="A32" s="25" t="s">
        <v>43</v>
      </c>
      <c r="B32" s="24"/>
      <c r="C32" s="6">
        <v>228845</v>
      </c>
      <c r="D32" s="6"/>
      <c r="E32" s="7">
        <v>31813908</v>
      </c>
      <c r="F32" s="8">
        <v>31813908</v>
      </c>
      <c r="G32" s="8"/>
      <c r="H32" s="8">
        <v>13319891</v>
      </c>
      <c r="I32" s="8"/>
      <c r="J32" s="8">
        <v>13319891</v>
      </c>
      <c r="K32" s="8"/>
      <c r="L32" s="8"/>
      <c r="M32" s="8">
        <v>11603423</v>
      </c>
      <c r="N32" s="8">
        <v>11603423</v>
      </c>
      <c r="O32" s="8">
        <v>1748958</v>
      </c>
      <c r="P32" s="8"/>
      <c r="Q32" s="8"/>
      <c r="R32" s="8">
        <v>1748958</v>
      </c>
      <c r="S32" s="8"/>
      <c r="T32" s="8"/>
      <c r="U32" s="8">
        <v>5850802</v>
      </c>
      <c r="V32" s="8">
        <v>5850802</v>
      </c>
      <c r="W32" s="8">
        <v>32523074</v>
      </c>
      <c r="X32" s="8">
        <v>31813908</v>
      </c>
      <c r="Y32" s="8">
        <v>709166</v>
      </c>
      <c r="Z32" s="2">
        <v>2.23</v>
      </c>
      <c r="AA32" s="6">
        <v>31813908</v>
      </c>
    </row>
    <row r="33" spans="1:27" ht="12.75">
      <c r="A33" s="25" t="s">
        <v>56</v>
      </c>
      <c r="B33" s="24"/>
      <c r="C33" s="6">
        <v>127620787</v>
      </c>
      <c r="D33" s="6"/>
      <c r="E33" s="7">
        <v>152149812</v>
      </c>
      <c r="F33" s="8">
        <v>157427160</v>
      </c>
      <c r="G33" s="8">
        <v>7423426</v>
      </c>
      <c r="H33" s="8">
        <v>11179198</v>
      </c>
      <c r="I33" s="8">
        <v>5911128</v>
      </c>
      <c r="J33" s="8">
        <v>24513752</v>
      </c>
      <c r="K33" s="8">
        <v>17108678</v>
      </c>
      <c r="L33" s="8">
        <v>11708135</v>
      </c>
      <c r="M33" s="8">
        <v>8465029</v>
      </c>
      <c r="N33" s="8">
        <v>37281842</v>
      </c>
      <c r="O33" s="8">
        <v>7337223</v>
      </c>
      <c r="P33" s="8">
        <v>8754659</v>
      </c>
      <c r="Q33" s="8">
        <v>6773183</v>
      </c>
      <c r="R33" s="8">
        <v>22865065</v>
      </c>
      <c r="S33" s="8">
        <v>19509321</v>
      </c>
      <c r="T33" s="8">
        <v>6949017</v>
      </c>
      <c r="U33" s="8">
        <v>15731088</v>
      </c>
      <c r="V33" s="8">
        <v>42189426</v>
      </c>
      <c r="W33" s="8">
        <v>126850085</v>
      </c>
      <c r="X33" s="8">
        <v>157427160</v>
      </c>
      <c r="Y33" s="8">
        <v>-30577075</v>
      </c>
      <c r="Z33" s="2">
        <v>-19.42</v>
      </c>
      <c r="AA33" s="6">
        <v>157427160</v>
      </c>
    </row>
    <row r="34" spans="1:27" ht="12.75">
      <c r="A34" s="23" t="s">
        <v>57</v>
      </c>
      <c r="B34" s="29"/>
      <c r="C34" s="6">
        <v>7830032</v>
      </c>
      <c r="D34" s="6"/>
      <c r="E34" s="7"/>
      <c r="F34" s="8">
        <v>200000</v>
      </c>
      <c r="G34" s="8"/>
      <c r="H34" s="8"/>
      <c r="I34" s="8"/>
      <c r="J34" s="8"/>
      <c r="K34" s="8"/>
      <c r="L34" s="8"/>
      <c r="M34" s="8">
        <v>105706</v>
      </c>
      <c r="N34" s="8">
        <v>105706</v>
      </c>
      <c r="O34" s="8"/>
      <c r="P34" s="8"/>
      <c r="Q34" s="8"/>
      <c r="R34" s="8"/>
      <c r="S34" s="8"/>
      <c r="T34" s="8"/>
      <c r="U34" s="8">
        <v>1262166</v>
      </c>
      <c r="V34" s="8">
        <v>1262166</v>
      </c>
      <c r="W34" s="8">
        <v>1367872</v>
      </c>
      <c r="X34" s="8">
        <v>200000</v>
      </c>
      <c r="Y34" s="8">
        <v>1167872</v>
      </c>
      <c r="Z34" s="2">
        <v>583.94</v>
      </c>
      <c r="AA34" s="6">
        <v>200000</v>
      </c>
    </row>
    <row r="35" spans="1:27" ht="12.75">
      <c r="A35" s="40" t="s">
        <v>58</v>
      </c>
      <c r="B35" s="32"/>
      <c r="C35" s="33">
        <f aca="true" t="shared" si="1" ref="C35:Y35">SUM(C24:C34)</f>
        <v>802050462</v>
      </c>
      <c r="D35" s="33">
        <f>SUM(D24:D34)</f>
        <v>0</v>
      </c>
      <c r="E35" s="34">
        <f t="shared" si="1"/>
        <v>887364360</v>
      </c>
      <c r="F35" s="35">
        <f t="shared" si="1"/>
        <v>981532215</v>
      </c>
      <c r="G35" s="35">
        <f t="shared" si="1"/>
        <v>44353114</v>
      </c>
      <c r="H35" s="35">
        <f t="shared" si="1"/>
        <v>92374685</v>
      </c>
      <c r="I35" s="35">
        <f t="shared" si="1"/>
        <v>56426805</v>
      </c>
      <c r="J35" s="35">
        <f t="shared" si="1"/>
        <v>193154604</v>
      </c>
      <c r="K35" s="35">
        <f t="shared" si="1"/>
        <v>75937509</v>
      </c>
      <c r="L35" s="35">
        <f t="shared" si="1"/>
        <v>46688511</v>
      </c>
      <c r="M35" s="35">
        <f t="shared" si="1"/>
        <v>122950938</v>
      </c>
      <c r="N35" s="35">
        <f t="shared" si="1"/>
        <v>245576958</v>
      </c>
      <c r="O35" s="35">
        <f t="shared" si="1"/>
        <v>77870818</v>
      </c>
      <c r="P35" s="35">
        <f t="shared" si="1"/>
        <v>36288763</v>
      </c>
      <c r="Q35" s="35">
        <f t="shared" si="1"/>
        <v>46127029</v>
      </c>
      <c r="R35" s="35">
        <f t="shared" si="1"/>
        <v>160286610</v>
      </c>
      <c r="S35" s="35">
        <f t="shared" si="1"/>
        <v>81318092</v>
      </c>
      <c r="T35" s="35">
        <f t="shared" si="1"/>
        <v>105840698</v>
      </c>
      <c r="U35" s="35">
        <f t="shared" si="1"/>
        <v>145273408</v>
      </c>
      <c r="V35" s="35">
        <f t="shared" si="1"/>
        <v>332432198</v>
      </c>
      <c r="W35" s="35">
        <f t="shared" si="1"/>
        <v>931450370</v>
      </c>
      <c r="X35" s="35">
        <f t="shared" si="1"/>
        <v>981532215</v>
      </c>
      <c r="Y35" s="35">
        <f t="shared" si="1"/>
        <v>-50081845</v>
      </c>
      <c r="Z35" s="36">
        <f>+IF(X35&lt;&gt;0,+(Y35/X35)*100,0)</f>
        <v>-5.102414799497946</v>
      </c>
      <c r="AA35" s="33">
        <f>SUM(AA24:AA34)</f>
        <v>981532215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-98841995</v>
      </c>
      <c r="D37" s="46">
        <f>+D21-D35</f>
        <v>0</v>
      </c>
      <c r="E37" s="47">
        <f t="shared" si="2"/>
        <v>3259680</v>
      </c>
      <c r="F37" s="48">
        <f t="shared" si="2"/>
        <v>8680239</v>
      </c>
      <c r="G37" s="48">
        <f t="shared" si="2"/>
        <v>177956304</v>
      </c>
      <c r="H37" s="48">
        <f t="shared" si="2"/>
        <v>-61979891</v>
      </c>
      <c r="I37" s="48">
        <f t="shared" si="2"/>
        <v>-26577112</v>
      </c>
      <c r="J37" s="48">
        <f t="shared" si="2"/>
        <v>89399301</v>
      </c>
      <c r="K37" s="48">
        <f t="shared" si="2"/>
        <v>-41210615</v>
      </c>
      <c r="L37" s="48">
        <f t="shared" si="2"/>
        <v>-25924405</v>
      </c>
      <c r="M37" s="48">
        <f t="shared" si="2"/>
        <v>81793697</v>
      </c>
      <c r="N37" s="48">
        <f t="shared" si="2"/>
        <v>14658677</v>
      </c>
      <c r="O37" s="48">
        <f t="shared" si="2"/>
        <v>-56644123</v>
      </c>
      <c r="P37" s="48">
        <f t="shared" si="2"/>
        <v>-3128974</v>
      </c>
      <c r="Q37" s="48">
        <f t="shared" si="2"/>
        <v>119073257</v>
      </c>
      <c r="R37" s="48">
        <f t="shared" si="2"/>
        <v>59300160</v>
      </c>
      <c r="S37" s="48">
        <f t="shared" si="2"/>
        <v>-59431659</v>
      </c>
      <c r="T37" s="48">
        <f t="shared" si="2"/>
        <v>-83646638</v>
      </c>
      <c r="U37" s="48">
        <f t="shared" si="2"/>
        <v>-112395063</v>
      </c>
      <c r="V37" s="48">
        <f t="shared" si="2"/>
        <v>-255473360</v>
      </c>
      <c r="W37" s="48">
        <f t="shared" si="2"/>
        <v>-92115222</v>
      </c>
      <c r="X37" s="48">
        <f>IF(F21=F35,0,X21-X35)</f>
        <v>8680239</v>
      </c>
      <c r="Y37" s="48">
        <f t="shared" si="2"/>
        <v>-100795461</v>
      </c>
      <c r="Z37" s="49">
        <f>+IF(X37&lt;&gt;0,+(Y37/X37)*100,0)</f>
        <v>-1161.2060566535092</v>
      </c>
      <c r="AA37" s="46">
        <f>+AA21-AA35</f>
        <v>8680239</v>
      </c>
    </row>
    <row r="38" spans="1:27" ht="22.5" customHeight="1">
      <c r="A38" s="50" t="s">
        <v>60</v>
      </c>
      <c r="B38" s="29"/>
      <c r="C38" s="6">
        <v>285517019</v>
      </c>
      <c r="D38" s="6"/>
      <c r="E38" s="7">
        <v>301596000</v>
      </c>
      <c r="F38" s="8">
        <v>297725069</v>
      </c>
      <c r="G38" s="8"/>
      <c r="H38" s="8">
        <v>19047327</v>
      </c>
      <c r="I38" s="8"/>
      <c r="J38" s="8">
        <v>19047327</v>
      </c>
      <c r="K38" s="8">
        <v>20393962</v>
      </c>
      <c r="L38" s="8">
        <v>13926151</v>
      </c>
      <c r="M38" s="8">
        <v>31589230</v>
      </c>
      <c r="N38" s="8">
        <v>65909343</v>
      </c>
      <c r="O38" s="8">
        <v>6791232</v>
      </c>
      <c r="P38" s="8">
        <v>25520830</v>
      </c>
      <c r="Q38" s="8">
        <v>31003854</v>
      </c>
      <c r="R38" s="8">
        <v>63315916</v>
      </c>
      <c r="S38" s="8">
        <v>6387315</v>
      </c>
      <c r="T38" s="8">
        <v>9135833</v>
      </c>
      <c r="U38" s="8"/>
      <c r="V38" s="8">
        <v>15523148</v>
      </c>
      <c r="W38" s="8">
        <v>163795734</v>
      </c>
      <c r="X38" s="8">
        <v>297725069</v>
      </c>
      <c r="Y38" s="8">
        <v>-133929335</v>
      </c>
      <c r="Z38" s="2">
        <v>-44.98</v>
      </c>
      <c r="AA38" s="6">
        <v>297725069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>
        <v>-1525166</v>
      </c>
      <c r="I40" s="52"/>
      <c r="J40" s="8">
        <v>-1525166</v>
      </c>
      <c r="K40" s="52"/>
      <c r="L40" s="52"/>
      <c r="M40" s="8"/>
      <c r="N40" s="52"/>
      <c r="O40" s="52">
        <v>1525166</v>
      </c>
      <c r="P40" s="52"/>
      <c r="Q40" s="8"/>
      <c r="R40" s="52">
        <v>1525166</v>
      </c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186675024</v>
      </c>
      <c r="D41" s="56">
        <f>SUM(D37:D40)</f>
        <v>0</v>
      </c>
      <c r="E41" s="57">
        <f t="shared" si="3"/>
        <v>304855680</v>
      </c>
      <c r="F41" s="58">
        <f t="shared" si="3"/>
        <v>306405308</v>
      </c>
      <c r="G41" s="58">
        <f t="shared" si="3"/>
        <v>177956304</v>
      </c>
      <c r="H41" s="58">
        <f t="shared" si="3"/>
        <v>-44457730</v>
      </c>
      <c r="I41" s="58">
        <f t="shared" si="3"/>
        <v>-26577112</v>
      </c>
      <c r="J41" s="58">
        <f t="shared" si="3"/>
        <v>106921462</v>
      </c>
      <c r="K41" s="58">
        <f t="shared" si="3"/>
        <v>-20816653</v>
      </c>
      <c r="L41" s="58">
        <f t="shared" si="3"/>
        <v>-11998254</v>
      </c>
      <c r="M41" s="58">
        <f t="shared" si="3"/>
        <v>113382927</v>
      </c>
      <c r="N41" s="58">
        <f t="shared" si="3"/>
        <v>80568020</v>
      </c>
      <c r="O41" s="58">
        <f t="shared" si="3"/>
        <v>-48327725</v>
      </c>
      <c r="P41" s="58">
        <f t="shared" si="3"/>
        <v>22391856</v>
      </c>
      <c r="Q41" s="58">
        <f t="shared" si="3"/>
        <v>150077111</v>
      </c>
      <c r="R41" s="58">
        <f t="shared" si="3"/>
        <v>124141242</v>
      </c>
      <c r="S41" s="58">
        <f t="shared" si="3"/>
        <v>-53044344</v>
      </c>
      <c r="T41" s="58">
        <f t="shared" si="3"/>
        <v>-74510805</v>
      </c>
      <c r="U41" s="58">
        <f t="shared" si="3"/>
        <v>-112395063</v>
      </c>
      <c r="V41" s="58">
        <f t="shared" si="3"/>
        <v>-239950212</v>
      </c>
      <c r="W41" s="58">
        <f t="shared" si="3"/>
        <v>71680512</v>
      </c>
      <c r="X41" s="58">
        <f t="shared" si="3"/>
        <v>306405308</v>
      </c>
      <c r="Y41" s="58">
        <f t="shared" si="3"/>
        <v>-234724796</v>
      </c>
      <c r="Z41" s="59">
        <f>+IF(X41&lt;&gt;0,+(Y41/X41)*100,0)</f>
        <v>-76.60598229584194</v>
      </c>
      <c r="AA41" s="56">
        <f>SUM(AA37:AA40)</f>
        <v>306405308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186675024</v>
      </c>
      <c r="D43" s="64">
        <f>+D41-D42</f>
        <v>0</v>
      </c>
      <c r="E43" s="65">
        <f t="shared" si="4"/>
        <v>304855680</v>
      </c>
      <c r="F43" s="66">
        <f t="shared" si="4"/>
        <v>306405308</v>
      </c>
      <c r="G43" s="66">
        <f t="shared" si="4"/>
        <v>177956304</v>
      </c>
      <c r="H43" s="66">
        <f t="shared" si="4"/>
        <v>-44457730</v>
      </c>
      <c r="I43" s="66">
        <f t="shared" si="4"/>
        <v>-26577112</v>
      </c>
      <c r="J43" s="66">
        <f t="shared" si="4"/>
        <v>106921462</v>
      </c>
      <c r="K43" s="66">
        <f t="shared" si="4"/>
        <v>-20816653</v>
      </c>
      <c r="L43" s="66">
        <f t="shared" si="4"/>
        <v>-11998254</v>
      </c>
      <c r="M43" s="66">
        <f t="shared" si="4"/>
        <v>113382927</v>
      </c>
      <c r="N43" s="66">
        <f t="shared" si="4"/>
        <v>80568020</v>
      </c>
      <c r="O43" s="66">
        <f t="shared" si="4"/>
        <v>-48327725</v>
      </c>
      <c r="P43" s="66">
        <f t="shared" si="4"/>
        <v>22391856</v>
      </c>
      <c r="Q43" s="66">
        <f t="shared" si="4"/>
        <v>150077111</v>
      </c>
      <c r="R43" s="66">
        <f t="shared" si="4"/>
        <v>124141242</v>
      </c>
      <c r="S43" s="66">
        <f t="shared" si="4"/>
        <v>-53044344</v>
      </c>
      <c r="T43" s="66">
        <f t="shared" si="4"/>
        <v>-74510805</v>
      </c>
      <c r="U43" s="66">
        <f t="shared" si="4"/>
        <v>-112395063</v>
      </c>
      <c r="V43" s="66">
        <f t="shared" si="4"/>
        <v>-239950212</v>
      </c>
      <c r="W43" s="66">
        <f t="shared" si="4"/>
        <v>71680512</v>
      </c>
      <c r="X43" s="66">
        <f t="shared" si="4"/>
        <v>306405308</v>
      </c>
      <c r="Y43" s="66">
        <f t="shared" si="4"/>
        <v>-234724796</v>
      </c>
      <c r="Z43" s="67">
        <f>+IF(X43&lt;&gt;0,+(Y43/X43)*100,0)</f>
        <v>-76.60598229584194</v>
      </c>
      <c r="AA43" s="64">
        <f>+AA41-AA42</f>
        <v>306405308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186675024</v>
      </c>
      <c r="D45" s="56">
        <f>SUM(D43:D44)</f>
        <v>0</v>
      </c>
      <c r="E45" s="57">
        <f t="shared" si="5"/>
        <v>304855680</v>
      </c>
      <c r="F45" s="58">
        <f t="shared" si="5"/>
        <v>306405308</v>
      </c>
      <c r="G45" s="58">
        <f t="shared" si="5"/>
        <v>177956304</v>
      </c>
      <c r="H45" s="58">
        <f t="shared" si="5"/>
        <v>-44457730</v>
      </c>
      <c r="I45" s="58">
        <f t="shared" si="5"/>
        <v>-26577112</v>
      </c>
      <c r="J45" s="58">
        <f t="shared" si="5"/>
        <v>106921462</v>
      </c>
      <c r="K45" s="58">
        <f t="shared" si="5"/>
        <v>-20816653</v>
      </c>
      <c r="L45" s="58">
        <f t="shared" si="5"/>
        <v>-11998254</v>
      </c>
      <c r="M45" s="58">
        <f t="shared" si="5"/>
        <v>113382927</v>
      </c>
      <c r="N45" s="58">
        <f t="shared" si="5"/>
        <v>80568020</v>
      </c>
      <c r="O45" s="58">
        <f t="shared" si="5"/>
        <v>-48327725</v>
      </c>
      <c r="P45" s="58">
        <f t="shared" si="5"/>
        <v>22391856</v>
      </c>
      <c r="Q45" s="58">
        <f t="shared" si="5"/>
        <v>150077111</v>
      </c>
      <c r="R45" s="58">
        <f t="shared" si="5"/>
        <v>124141242</v>
      </c>
      <c r="S45" s="58">
        <f t="shared" si="5"/>
        <v>-53044344</v>
      </c>
      <c r="T45" s="58">
        <f t="shared" si="5"/>
        <v>-74510805</v>
      </c>
      <c r="U45" s="58">
        <f t="shared" si="5"/>
        <v>-112395063</v>
      </c>
      <c r="V45" s="58">
        <f t="shared" si="5"/>
        <v>-239950212</v>
      </c>
      <c r="W45" s="58">
        <f t="shared" si="5"/>
        <v>71680512</v>
      </c>
      <c r="X45" s="58">
        <f t="shared" si="5"/>
        <v>306405308</v>
      </c>
      <c r="Y45" s="58">
        <f t="shared" si="5"/>
        <v>-234724796</v>
      </c>
      <c r="Z45" s="59">
        <f>+IF(X45&lt;&gt;0,+(Y45/X45)*100,0)</f>
        <v>-76.60598229584194</v>
      </c>
      <c r="AA45" s="56">
        <f>SUM(AA43:AA44)</f>
        <v>306405308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186675024</v>
      </c>
      <c r="D47" s="71">
        <f>SUM(D45:D46)</f>
        <v>0</v>
      </c>
      <c r="E47" s="72">
        <f t="shared" si="6"/>
        <v>304855680</v>
      </c>
      <c r="F47" s="73">
        <f t="shared" si="6"/>
        <v>306405308</v>
      </c>
      <c r="G47" s="73">
        <f t="shared" si="6"/>
        <v>177956304</v>
      </c>
      <c r="H47" s="74">
        <f t="shared" si="6"/>
        <v>-44457730</v>
      </c>
      <c r="I47" s="74">
        <f t="shared" si="6"/>
        <v>-26577112</v>
      </c>
      <c r="J47" s="74">
        <f t="shared" si="6"/>
        <v>106921462</v>
      </c>
      <c r="K47" s="74">
        <f t="shared" si="6"/>
        <v>-20816653</v>
      </c>
      <c r="L47" s="74">
        <f t="shared" si="6"/>
        <v>-11998254</v>
      </c>
      <c r="M47" s="73">
        <f t="shared" si="6"/>
        <v>113382927</v>
      </c>
      <c r="N47" s="73">
        <f t="shared" si="6"/>
        <v>80568020</v>
      </c>
      <c r="O47" s="74">
        <f t="shared" si="6"/>
        <v>-48327725</v>
      </c>
      <c r="P47" s="74">
        <f t="shared" si="6"/>
        <v>22391856</v>
      </c>
      <c r="Q47" s="74">
        <f t="shared" si="6"/>
        <v>150077111</v>
      </c>
      <c r="R47" s="74">
        <f t="shared" si="6"/>
        <v>124141242</v>
      </c>
      <c r="S47" s="74">
        <f t="shared" si="6"/>
        <v>-53044344</v>
      </c>
      <c r="T47" s="73">
        <f t="shared" si="6"/>
        <v>-74510805</v>
      </c>
      <c r="U47" s="73">
        <f t="shared" si="6"/>
        <v>-112395063</v>
      </c>
      <c r="V47" s="74">
        <f t="shared" si="6"/>
        <v>-239950212</v>
      </c>
      <c r="W47" s="74">
        <f t="shared" si="6"/>
        <v>71680512</v>
      </c>
      <c r="X47" s="74">
        <f t="shared" si="6"/>
        <v>306405308</v>
      </c>
      <c r="Y47" s="74">
        <f t="shared" si="6"/>
        <v>-234724796</v>
      </c>
      <c r="Z47" s="75">
        <f>+IF(X47&lt;&gt;0,+(Y47/X47)*100,0)</f>
        <v>-76.60598229584194</v>
      </c>
      <c r="AA47" s="76">
        <f>SUM(AA45:AA46)</f>
        <v>306405308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129808505</v>
      </c>
      <c r="D5" s="6"/>
      <c r="E5" s="7">
        <v>131746423</v>
      </c>
      <c r="F5" s="8">
        <v>131746423</v>
      </c>
      <c r="G5" s="8">
        <v>70667352</v>
      </c>
      <c r="H5" s="8">
        <v>4839005</v>
      </c>
      <c r="I5" s="8">
        <v>-12194388</v>
      </c>
      <c r="J5" s="8">
        <v>63311969</v>
      </c>
      <c r="K5" s="8">
        <v>4113936</v>
      </c>
      <c r="L5" s="8">
        <v>4183064</v>
      </c>
      <c r="M5" s="8">
        <v>4433187</v>
      </c>
      <c r="N5" s="8">
        <v>12730187</v>
      </c>
      <c r="O5" s="8">
        <v>17498717</v>
      </c>
      <c r="P5" s="8">
        <v>4230231</v>
      </c>
      <c r="Q5" s="8">
        <v>4291456</v>
      </c>
      <c r="R5" s="8">
        <v>26020404</v>
      </c>
      <c r="S5" s="8">
        <v>4458270</v>
      </c>
      <c r="T5" s="8">
        <v>4472294</v>
      </c>
      <c r="U5" s="8">
        <v>4307699</v>
      </c>
      <c r="V5" s="8">
        <v>13238263</v>
      </c>
      <c r="W5" s="8">
        <v>115300823</v>
      </c>
      <c r="X5" s="8">
        <v>131746423</v>
      </c>
      <c r="Y5" s="8">
        <v>-16445600</v>
      </c>
      <c r="Z5" s="2">
        <v>-12.48</v>
      </c>
      <c r="AA5" s="6">
        <v>131746423</v>
      </c>
    </row>
    <row r="6" spans="1:27" ht="12.75">
      <c r="A6" s="23" t="s">
        <v>32</v>
      </c>
      <c r="B6" s="24"/>
      <c r="C6" s="6">
        <v>109755453</v>
      </c>
      <c r="D6" s="6"/>
      <c r="E6" s="7">
        <v>135932276</v>
      </c>
      <c r="F6" s="8">
        <v>135932276</v>
      </c>
      <c r="G6" s="8">
        <v>12248649</v>
      </c>
      <c r="H6" s="8">
        <v>11668060</v>
      </c>
      <c r="I6" s="8">
        <v>9550129</v>
      </c>
      <c r="J6" s="8">
        <v>33466838</v>
      </c>
      <c r="K6" s="8">
        <v>9289537</v>
      </c>
      <c r="L6" s="8">
        <v>9410002</v>
      </c>
      <c r="M6" s="8">
        <v>9864252</v>
      </c>
      <c r="N6" s="8">
        <v>28563791</v>
      </c>
      <c r="O6" s="8">
        <v>8755321</v>
      </c>
      <c r="P6" s="8">
        <v>8804065</v>
      </c>
      <c r="Q6" s="8">
        <v>9121529</v>
      </c>
      <c r="R6" s="8">
        <v>26680915</v>
      </c>
      <c r="S6" s="8">
        <v>8486517</v>
      </c>
      <c r="T6" s="8">
        <v>8241444</v>
      </c>
      <c r="U6" s="8">
        <v>14255642</v>
      </c>
      <c r="V6" s="8">
        <v>30983603</v>
      </c>
      <c r="W6" s="8">
        <v>119695147</v>
      </c>
      <c r="X6" s="8">
        <v>135932276</v>
      </c>
      <c r="Y6" s="8">
        <v>-16237129</v>
      </c>
      <c r="Z6" s="2">
        <v>-11.95</v>
      </c>
      <c r="AA6" s="6">
        <v>135932276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23496337</v>
      </c>
      <c r="D9" s="6"/>
      <c r="E9" s="7">
        <v>25487271</v>
      </c>
      <c r="F9" s="8">
        <v>25487271</v>
      </c>
      <c r="G9" s="8">
        <v>2876065</v>
      </c>
      <c r="H9" s="8">
        <v>3312739</v>
      </c>
      <c r="I9" s="8">
        <v>1460482</v>
      </c>
      <c r="J9" s="8">
        <v>7649286</v>
      </c>
      <c r="K9" s="8">
        <v>1441019</v>
      </c>
      <c r="L9" s="8">
        <v>1351510</v>
      </c>
      <c r="M9" s="8">
        <v>1335938</v>
      </c>
      <c r="N9" s="8">
        <v>4128467</v>
      </c>
      <c r="O9" s="8">
        <v>-12188033</v>
      </c>
      <c r="P9" s="8">
        <v>1314674</v>
      </c>
      <c r="Q9" s="8">
        <v>1380924</v>
      </c>
      <c r="R9" s="8">
        <v>-9492435</v>
      </c>
      <c r="S9" s="8">
        <v>1394883</v>
      </c>
      <c r="T9" s="8">
        <v>1375933</v>
      </c>
      <c r="U9" s="8">
        <v>1384158</v>
      </c>
      <c r="V9" s="8">
        <v>4154974</v>
      </c>
      <c r="W9" s="8">
        <v>6440292</v>
      </c>
      <c r="X9" s="8">
        <v>25487271</v>
      </c>
      <c r="Y9" s="8">
        <v>-19046979</v>
      </c>
      <c r="Z9" s="2">
        <v>-74.73</v>
      </c>
      <c r="AA9" s="6">
        <v>25487271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1657627</v>
      </c>
      <c r="D11" s="6"/>
      <c r="E11" s="7">
        <v>1328631</v>
      </c>
      <c r="F11" s="8">
        <v>1728631</v>
      </c>
      <c r="G11" s="8">
        <v>139853</v>
      </c>
      <c r="H11" s="8">
        <v>169185</v>
      </c>
      <c r="I11" s="8">
        <v>168048</v>
      </c>
      <c r="J11" s="8">
        <v>477086</v>
      </c>
      <c r="K11" s="8">
        <v>136384</v>
      </c>
      <c r="L11" s="8">
        <v>193971</v>
      </c>
      <c r="M11" s="8">
        <v>164291</v>
      </c>
      <c r="N11" s="8">
        <v>494646</v>
      </c>
      <c r="O11" s="8">
        <v>155901</v>
      </c>
      <c r="P11" s="8">
        <v>164459</v>
      </c>
      <c r="Q11" s="8">
        <v>147169</v>
      </c>
      <c r="R11" s="8">
        <v>467529</v>
      </c>
      <c r="S11" s="8">
        <v>138460</v>
      </c>
      <c r="T11" s="8">
        <v>146260</v>
      </c>
      <c r="U11" s="8">
        <v>152354</v>
      </c>
      <c r="V11" s="8">
        <v>437074</v>
      </c>
      <c r="W11" s="8">
        <v>1876335</v>
      </c>
      <c r="X11" s="8">
        <v>1728631</v>
      </c>
      <c r="Y11" s="8">
        <v>147704</v>
      </c>
      <c r="Z11" s="2">
        <v>8.54</v>
      </c>
      <c r="AA11" s="6">
        <v>1728631</v>
      </c>
    </row>
    <row r="12" spans="1:27" ht="12.75">
      <c r="A12" s="25" t="s">
        <v>37</v>
      </c>
      <c r="B12" s="29"/>
      <c r="C12" s="6">
        <v>8877469</v>
      </c>
      <c r="D12" s="6"/>
      <c r="E12" s="7">
        <v>8971706</v>
      </c>
      <c r="F12" s="8">
        <v>8971706</v>
      </c>
      <c r="G12" s="8">
        <v>30925</v>
      </c>
      <c r="H12" s="8">
        <v>58507</v>
      </c>
      <c r="I12" s="8">
        <v>668709</v>
      </c>
      <c r="J12" s="8">
        <v>758141</v>
      </c>
      <c r="K12" s="8">
        <v>65761</v>
      </c>
      <c r="L12" s="8">
        <v>29100</v>
      </c>
      <c r="M12" s="8">
        <v>40816</v>
      </c>
      <c r="N12" s="8">
        <v>135677</v>
      </c>
      <c r="O12" s="8">
        <v>67291</v>
      </c>
      <c r="P12" s="8">
        <v>51474</v>
      </c>
      <c r="Q12" s="8">
        <v>23312</v>
      </c>
      <c r="R12" s="8">
        <v>142077</v>
      </c>
      <c r="S12" s="8">
        <v>33092</v>
      </c>
      <c r="T12" s="8">
        <v>6572567</v>
      </c>
      <c r="U12" s="8">
        <v>1463827</v>
      </c>
      <c r="V12" s="8">
        <v>8069486</v>
      </c>
      <c r="W12" s="8">
        <v>9105381</v>
      </c>
      <c r="X12" s="8">
        <v>8971706</v>
      </c>
      <c r="Y12" s="8">
        <v>133675</v>
      </c>
      <c r="Z12" s="2">
        <v>1.49</v>
      </c>
      <c r="AA12" s="6">
        <v>8971706</v>
      </c>
    </row>
    <row r="13" spans="1:27" ht="12.75">
      <c r="A13" s="23" t="s">
        <v>38</v>
      </c>
      <c r="B13" s="29"/>
      <c r="C13" s="6">
        <v>4452889</v>
      </c>
      <c r="D13" s="6"/>
      <c r="E13" s="7">
        <v>4809390</v>
      </c>
      <c r="F13" s="8">
        <v>4809390</v>
      </c>
      <c r="G13" s="8">
        <v>394257</v>
      </c>
      <c r="H13" s="8">
        <v>476704</v>
      </c>
      <c r="I13" s="8">
        <v>311452</v>
      </c>
      <c r="J13" s="8">
        <v>1182413</v>
      </c>
      <c r="K13" s="8">
        <v>321090</v>
      </c>
      <c r="L13" s="8">
        <v>306077</v>
      </c>
      <c r="M13" s="8">
        <v>294848</v>
      </c>
      <c r="N13" s="8">
        <v>922015</v>
      </c>
      <c r="O13" s="8">
        <v>276927</v>
      </c>
      <c r="P13" s="8">
        <v>104993</v>
      </c>
      <c r="Q13" s="8">
        <v>280824</v>
      </c>
      <c r="R13" s="8">
        <v>662744</v>
      </c>
      <c r="S13" s="8">
        <v>329916</v>
      </c>
      <c r="T13" s="8">
        <v>342761</v>
      </c>
      <c r="U13" s="8">
        <v>354659</v>
      </c>
      <c r="V13" s="8">
        <v>1027336</v>
      </c>
      <c r="W13" s="8">
        <v>3794508</v>
      </c>
      <c r="X13" s="8">
        <v>4809390</v>
      </c>
      <c r="Y13" s="8">
        <v>-1014882</v>
      </c>
      <c r="Z13" s="2">
        <v>-21.1</v>
      </c>
      <c r="AA13" s="6">
        <v>4809390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1378782</v>
      </c>
      <c r="D15" s="6"/>
      <c r="E15" s="7">
        <v>1850360</v>
      </c>
      <c r="F15" s="8">
        <v>1850360</v>
      </c>
      <c r="G15" s="8">
        <v>16600</v>
      </c>
      <c r="H15" s="8">
        <v>74200</v>
      </c>
      <c r="I15" s="8">
        <v>35450</v>
      </c>
      <c r="J15" s="8">
        <v>126250</v>
      </c>
      <c r="K15" s="8">
        <v>39191</v>
      </c>
      <c r="L15" s="8">
        <v>51950</v>
      </c>
      <c r="M15" s="8">
        <v>60500</v>
      </c>
      <c r="N15" s="8">
        <v>151641</v>
      </c>
      <c r="O15" s="8">
        <v>53850</v>
      </c>
      <c r="P15" s="8">
        <v>18400</v>
      </c>
      <c r="Q15" s="8">
        <v>66300</v>
      </c>
      <c r="R15" s="8">
        <v>138550</v>
      </c>
      <c r="S15" s="8">
        <v>46500</v>
      </c>
      <c r="T15" s="8">
        <v>50050</v>
      </c>
      <c r="U15" s="8">
        <v>50110</v>
      </c>
      <c r="V15" s="8">
        <v>146660</v>
      </c>
      <c r="W15" s="8">
        <v>563101</v>
      </c>
      <c r="X15" s="8">
        <v>1850360</v>
      </c>
      <c r="Y15" s="8">
        <v>-1287259</v>
      </c>
      <c r="Z15" s="2">
        <v>-69.57</v>
      </c>
      <c r="AA15" s="6">
        <v>1850360</v>
      </c>
    </row>
    <row r="16" spans="1:27" ht="12.75">
      <c r="A16" s="23" t="s">
        <v>41</v>
      </c>
      <c r="B16" s="29"/>
      <c r="C16" s="6">
        <v>3126441</v>
      </c>
      <c r="D16" s="6"/>
      <c r="E16" s="7">
        <v>4380385</v>
      </c>
      <c r="F16" s="8">
        <v>4380385</v>
      </c>
      <c r="G16" s="8">
        <v>439435</v>
      </c>
      <c r="H16" s="8">
        <v>183111</v>
      </c>
      <c r="I16" s="8">
        <v>275947</v>
      </c>
      <c r="J16" s="8">
        <v>898493</v>
      </c>
      <c r="K16" s="8">
        <v>530712</v>
      </c>
      <c r="L16" s="8">
        <v>65287</v>
      </c>
      <c r="M16" s="8">
        <v>280043</v>
      </c>
      <c r="N16" s="8">
        <v>876042</v>
      </c>
      <c r="O16" s="8">
        <v>399917</v>
      </c>
      <c r="P16" s="8">
        <v>267616</v>
      </c>
      <c r="Q16" s="8">
        <v>223498</v>
      </c>
      <c r="R16" s="8">
        <v>891031</v>
      </c>
      <c r="S16" s="8">
        <v>19434</v>
      </c>
      <c r="T16" s="8">
        <v>-11095</v>
      </c>
      <c r="U16" s="8">
        <v>422737</v>
      </c>
      <c r="V16" s="8">
        <v>431076</v>
      </c>
      <c r="W16" s="8">
        <v>3096642</v>
      </c>
      <c r="X16" s="8">
        <v>4380385</v>
      </c>
      <c r="Y16" s="8">
        <v>-1283743</v>
      </c>
      <c r="Z16" s="2">
        <v>-29.31</v>
      </c>
      <c r="AA16" s="6">
        <v>4380385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60938577</v>
      </c>
      <c r="D18" s="6"/>
      <c r="E18" s="7">
        <v>69940000</v>
      </c>
      <c r="F18" s="8">
        <v>70166000</v>
      </c>
      <c r="G18" s="8">
        <v>25693000</v>
      </c>
      <c r="H18" s="8">
        <v>1800000</v>
      </c>
      <c r="I18" s="8"/>
      <c r="J18" s="8">
        <v>27493000</v>
      </c>
      <c r="K18" s="8"/>
      <c r="L18" s="8"/>
      <c r="M18" s="8">
        <v>20554000</v>
      </c>
      <c r="N18" s="8">
        <v>20554000</v>
      </c>
      <c r="O18" s="8">
        <v>3139894</v>
      </c>
      <c r="P18" s="8">
        <v>215890</v>
      </c>
      <c r="Q18" s="8">
        <v>15416000</v>
      </c>
      <c r="R18" s="8">
        <v>18771784</v>
      </c>
      <c r="S18" s="8"/>
      <c r="T18" s="8">
        <v>50920</v>
      </c>
      <c r="U18" s="8"/>
      <c r="V18" s="8">
        <v>50920</v>
      </c>
      <c r="W18" s="8">
        <v>66869704</v>
      </c>
      <c r="X18" s="8">
        <v>70166000</v>
      </c>
      <c r="Y18" s="8">
        <v>-3296296</v>
      </c>
      <c r="Z18" s="2">
        <v>-4.7</v>
      </c>
      <c r="AA18" s="6">
        <v>70166000</v>
      </c>
    </row>
    <row r="19" spans="1:27" ht="12.75">
      <c r="A19" s="23" t="s">
        <v>44</v>
      </c>
      <c r="B19" s="29"/>
      <c r="C19" s="6">
        <v>6329134</v>
      </c>
      <c r="D19" s="6"/>
      <c r="E19" s="7">
        <v>4729321</v>
      </c>
      <c r="F19" s="26">
        <v>7269391</v>
      </c>
      <c r="G19" s="26">
        <v>352663</v>
      </c>
      <c r="H19" s="26">
        <v>1826775</v>
      </c>
      <c r="I19" s="26">
        <v>902076</v>
      </c>
      <c r="J19" s="26">
        <v>3081514</v>
      </c>
      <c r="K19" s="26">
        <v>650251</v>
      </c>
      <c r="L19" s="26">
        <v>601702</v>
      </c>
      <c r="M19" s="26">
        <v>194016</v>
      </c>
      <c r="N19" s="26">
        <v>1445969</v>
      </c>
      <c r="O19" s="26">
        <v>-248815</v>
      </c>
      <c r="P19" s="26">
        <v>109400</v>
      </c>
      <c r="Q19" s="26">
        <v>406581</v>
      </c>
      <c r="R19" s="26">
        <v>267166</v>
      </c>
      <c r="S19" s="26">
        <v>89373</v>
      </c>
      <c r="T19" s="26">
        <v>196838</v>
      </c>
      <c r="U19" s="26">
        <v>224576</v>
      </c>
      <c r="V19" s="26">
        <v>510787</v>
      </c>
      <c r="W19" s="26">
        <v>5305436</v>
      </c>
      <c r="X19" s="26">
        <v>7269391</v>
      </c>
      <c r="Y19" s="26">
        <v>-1963955</v>
      </c>
      <c r="Z19" s="27">
        <v>-27.02</v>
      </c>
      <c r="AA19" s="28">
        <v>7269391</v>
      </c>
    </row>
    <row r="20" spans="1:27" ht="12.75">
      <c r="A20" s="23" t="s">
        <v>45</v>
      </c>
      <c r="B20" s="29"/>
      <c r="C20" s="6">
        <v>4752824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354574038</v>
      </c>
      <c r="D21" s="33">
        <f t="shared" si="0"/>
        <v>0</v>
      </c>
      <c r="E21" s="34">
        <f t="shared" si="0"/>
        <v>389175763</v>
      </c>
      <c r="F21" s="35">
        <f t="shared" si="0"/>
        <v>392341833</v>
      </c>
      <c r="G21" s="35">
        <f t="shared" si="0"/>
        <v>112858799</v>
      </c>
      <c r="H21" s="35">
        <f t="shared" si="0"/>
        <v>24408286</v>
      </c>
      <c r="I21" s="35">
        <f t="shared" si="0"/>
        <v>1177905</v>
      </c>
      <c r="J21" s="35">
        <f t="shared" si="0"/>
        <v>138444990</v>
      </c>
      <c r="K21" s="35">
        <f t="shared" si="0"/>
        <v>16587881</v>
      </c>
      <c r="L21" s="35">
        <f t="shared" si="0"/>
        <v>16192663</v>
      </c>
      <c r="M21" s="35">
        <f t="shared" si="0"/>
        <v>37221891</v>
      </c>
      <c r="N21" s="35">
        <f t="shared" si="0"/>
        <v>70002435</v>
      </c>
      <c r="O21" s="35">
        <f t="shared" si="0"/>
        <v>17910970</v>
      </c>
      <c r="P21" s="35">
        <f t="shared" si="0"/>
        <v>15281202</v>
      </c>
      <c r="Q21" s="35">
        <f t="shared" si="0"/>
        <v>31357593</v>
      </c>
      <c r="R21" s="35">
        <f t="shared" si="0"/>
        <v>64549765</v>
      </c>
      <c r="S21" s="35">
        <f t="shared" si="0"/>
        <v>14996445</v>
      </c>
      <c r="T21" s="35">
        <f t="shared" si="0"/>
        <v>21437972</v>
      </c>
      <c r="U21" s="35">
        <f t="shared" si="0"/>
        <v>22615762</v>
      </c>
      <c r="V21" s="35">
        <f t="shared" si="0"/>
        <v>59050179</v>
      </c>
      <c r="W21" s="35">
        <f t="shared" si="0"/>
        <v>332047369</v>
      </c>
      <c r="X21" s="35">
        <f t="shared" si="0"/>
        <v>392341833</v>
      </c>
      <c r="Y21" s="35">
        <f t="shared" si="0"/>
        <v>-60294464</v>
      </c>
      <c r="Z21" s="36">
        <f>+IF(X21&lt;&gt;0,+(Y21/X21)*100,0)</f>
        <v>-15.367839707268738</v>
      </c>
      <c r="AA21" s="33">
        <f>SUM(AA5:AA20)</f>
        <v>392341833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127618693</v>
      </c>
      <c r="D24" s="6"/>
      <c r="E24" s="7">
        <v>144230059</v>
      </c>
      <c r="F24" s="8">
        <v>136287275</v>
      </c>
      <c r="G24" s="8">
        <v>11155273</v>
      </c>
      <c r="H24" s="8">
        <v>10053068</v>
      </c>
      <c r="I24" s="8">
        <v>10295118</v>
      </c>
      <c r="J24" s="8">
        <v>31503459</v>
      </c>
      <c r="K24" s="8">
        <v>10302959</v>
      </c>
      <c r="L24" s="8">
        <v>10544077</v>
      </c>
      <c r="M24" s="8">
        <v>10735076</v>
      </c>
      <c r="N24" s="8">
        <v>31582112</v>
      </c>
      <c r="O24" s="8">
        <v>11140595</v>
      </c>
      <c r="P24" s="8">
        <v>10283252</v>
      </c>
      <c r="Q24" s="8">
        <v>10301841</v>
      </c>
      <c r="R24" s="8">
        <v>31725688</v>
      </c>
      <c r="S24" s="8">
        <v>11579677</v>
      </c>
      <c r="T24" s="8">
        <v>10791842</v>
      </c>
      <c r="U24" s="8">
        <v>11296162</v>
      </c>
      <c r="V24" s="8">
        <v>33667681</v>
      </c>
      <c r="W24" s="8">
        <v>128478940</v>
      </c>
      <c r="X24" s="8">
        <v>136287275</v>
      </c>
      <c r="Y24" s="8">
        <v>-7808335</v>
      </c>
      <c r="Z24" s="2">
        <v>-5.73</v>
      </c>
      <c r="AA24" s="6">
        <v>136287275</v>
      </c>
    </row>
    <row r="25" spans="1:27" ht="12.75">
      <c r="A25" s="25" t="s">
        <v>49</v>
      </c>
      <c r="B25" s="24"/>
      <c r="C25" s="6">
        <v>7201500</v>
      </c>
      <c r="D25" s="6"/>
      <c r="E25" s="7">
        <v>8278691</v>
      </c>
      <c r="F25" s="8">
        <v>8278691</v>
      </c>
      <c r="G25" s="8">
        <v>581205</v>
      </c>
      <c r="H25" s="8">
        <v>581205</v>
      </c>
      <c r="I25" s="8">
        <v>604400</v>
      </c>
      <c r="J25" s="8">
        <v>1766810</v>
      </c>
      <c r="K25" s="8">
        <v>606434</v>
      </c>
      <c r="L25" s="8">
        <v>606434</v>
      </c>
      <c r="M25" s="8">
        <v>628298</v>
      </c>
      <c r="N25" s="8">
        <v>1841166</v>
      </c>
      <c r="O25" s="8">
        <v>649726</v>
      </c>
      <c r="P25" s="8">
        <v>612617</v>
      </c>
      <c r="Q25" s="8">
        <v>612617</v>
      </c>
      <c r="R25" s="8">
        <v>1874960</v>
      </c>
      <c r="S25" s="8">
        <v>612617</v>
      </c>
      <c r="T25" s="8">
        <v>852000</v>
      </c>
      <c r="U25" s="8">
        <v>634540</v>
      </c>
      <c r="V25" s="8">
        <v>2099157</v>
      </c>
      <c r="W25" s="8">
        <v>7582093</v>
      </c>
      <c r="X25" s="8">
        <v>8278691</v>
      </c>
      <c r="Y25" s="8">
        <v>-696598</v>
      </c>
      <c r="Z25" s="2">
        <v>-8.41</v>
      </c>
      <c r="AA25" s="6">
        <v>8278691</v>
      </c>
    </row>
    <row r="26" spans="1:27" ht="12.75">
      <c r="A26" s="25" t="s">
        <v>50</v>
      </c>
      <c r="B26" s="24"/>
      <c r="C26" s="6">
        <v>9454314</v>
      </c>
      <c r="D26" s="6"/>
      <c r="E26" s="7">
        <v>14400000</v>
      </c>
      <c r="F26" s="8">
        <v>14400000</v>
      </c>
      <c r="G26" s="8"/>
      <c r="H26" s="8">
        <v>14536</v>
      </c>
      <c r="I26" s="8">
        <v>452679</v>
      </c>
      <c r="J26" s="8">
        <v>467215</v>
      </c>
      <c r="K26" s="8">
        <v>93752</v>
      </c>
      <c r="L26" s="8">
        <v>143890</v>
      </c>
      <c r="M26" s="8">
        <v>9449</v>
      </c>
      <c r="N26" s="8">
        <v>247091</v>
      </c>
      <c r="O26" s="8">
        <v>2084206</v>
      </c>
      <c r="P26" s="8">
        <v>29879</v>
      </c>
      <c r="Q26" s="8"/>
      <c r="R26" s="8">
        <v>2114085</v>
      </c>
      <c r="S26" s="8"/>
      <c r="T26" s="8">
        <v>9538</v>
      </c>
      <c r="U26" s="8"/>
      <c r="V26" s="8">
        <v>9538</v>
      </c>
      <c r="W26" s="8">
        <v>2837929</v>
      </c>
      <c r="X26" s="8">
        <v>14400000</v>
      </c>
      <c r="Y26" s="8">
        <v>-11562071</v>
      </c>
      <c r="Z26" s="2">
        <v>-80.29</v>
      </c>
      <c r="AA26" s="6">
        <v>14400000</v>
      </c>
    </row>
    <row r="27" spans="1:27" ht="12.75">
      <c r="A27" s="25" t="s">
        <v>51</v>
      </c>
      <c r="B27" s="24"/>
      <c r="C27" s="6">
        <v>59599570</v>
      </c>
      <c r="D27" s="6"/>
      <c r="E27" s="7">
        <v>44967298</v>
      </c>
      <c r="F27" s="8">
        <v>44967298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44967298</v>
      </c>
      <c r="Y27" s="8">
        <v>-44967298</v>
      </c>
      <c r="Z27" s="2">
        <v>-100</v>
      </c>
      <c r="AA27" s="6">
        <v>44967298</v>
      </c>
    </row>
    <row r="28" spans="1:27" ht="12.75">
      <c r="A28" s="25" t="s">
        <v>52</v>
      </c>
      <c r="B28" s="24"/>
      <c r="C28" s="6">
        <v>5908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>
        <v>86852689</v>
      </c>
      <c r="D29" s="6"/>
      <c r="E29" s="7">
        <v>111357661</v>
      </c>
      <c r="F29" s="8">
        <v>99357661</v>
      </c>
      <c r="G29" s="8">
        <v>11566780</v>
      </c>
      <c r="H29" s="8">
        <v>77777</v>
      </c>
      <c r="I29" s="8">
        <v>13267092</v>
      </c>
      <c r="J29" s="8">
        <v>24911649</v>
      </c>
      <c r="K29" s="8">
        <v>19641378</v>
      </c>
      <c r="L29" s="8">
        <v>7044956</v>
      </c>
      <c r="M29" s="8">
        <v>6766297</v>
      </c>
      <c r="N29" s="8">
        <v>33452631</v>
      </c>
      <c r="O29" s="8">
        <v>6460527</v>
      </c>
      <c r="P29" s="8">
        <v>6639878</v>
      </c>
      <c r="Q29" s="8">
        <v>6359954</v>
      </c>
      <c r="R29" s="8">
        <v>19460359</v>
      </c>
      <c r="S29" s="8">
        <v>6597656</v>
      </c>
      <c r="T29" s="8">
        <v>6146081</v>
      </c>
      <c r="U29" s="8">
        <v>7864681</v>
      </c>
      <c r="V29" s="8">
        <v>20608418</v>
      </c>
      <c r="W29" s="8">
        <v>98433057</v>
      </c>
      <c r="X29" s="8">
        <v>99357661</v>
      </c>
      <c r="Y29" s="8">
        <v>-924604</v>
      </c>
      <c r="Z29" s="2">
        <v>-0.93</v>
      </c>
      <c r="AA29" s="6">
        <v>99357661</v>
      </c>
    </row>
    <row r="30" spans="1:27" ht="12.75">
      <c r="A30" s="25" t="s">
        <v>54</v>
      </c>
      <c r="B30" s="24"/>
      <c r="C30" s="6">
        <v>4797098</v>
      </c>
      <c r="D30" s="6"/>
      <c r="E30" s="7">
        <v>6370797</v>
      </c>
      <c r="F30" s="8">
        <v>7275658</v>
      </c>
      <c r="G30" s="8">
        <v>387775</v>
      </c>
      <c r="H30" s="8">
        <v>331530</v>
      </c>
      <c r="I30" s="8">
        <v>191322</v>
      </c>
      <c r="J30" s="8">
        <v>910627</v>
      </c>
      <c r="K30" s="8">
        <v>21456</v>
      </c>
      <c r="L30" s="8">
        <v>824008</v>
      </c>
      <c r="M30" s="8">
        <v>583469</v>
      </c>
      <c r="N30" s="8">
        <v>1428933</v>
      </c>
      <c r="O30" s="8">
        <v>280168</v>
      </c>
      <c r="P30" s="8">
        <v>1439482</v>
      </c>
      <c r="Q30" s="8">
        <v>316229</v>
      </c>
      <c r="R30" s="8">
        <v>2035879</v>
      </c>
      <c r="S30" s="8">
        <v>22953</v>
      </c>
      <c r="T30" s="8">
        <v>966721</v>
      </c>
      <c r="U30" s="8">
        <v>376416</v>
      </c>
      <c r="V30" s="8">
        <v>1366090</v>
      </c>
      <c r="W30" s="8">
        <v>5741529</v>
      </c>
      <c r="X30" s="8">
        <v>7275658</v>
      </c>
      <c r="Y30" s="8">
        <v>-1534129</v>
      </c>
      <c r="Z30" s="2">
        <v>-21.09</v>
      </c>
      <c r="AA30" s="6">
        <v>7275658</v>
      </c>
    </row>
    <row r="31" spans="1:27" ht="12.75">
      <c r="A31" s="25" t="s">
        <v>55</v>
      </c>
      <c r="B31" s="24"/>
      <c r="C31" s="6">
        <v>40105535</v>
      </c>
      <c r="D31" s="6"/>
      <c r="E31" s="7">
        <v>55974966</v>
      </c>
      <c r="F31" s="8">
        <v>47914085</v>
      </c>
      <c r="G31" s="8">
        <v>2402712</v>
      </c>
      <c r="H31" s="8">
        <v>3973317</v>
      </c>
      <c r="I31" s="8">
        <v>3252771</v>
      </c>
      <c r="J31" s="8">
        <v>9628800</v>
      </c>
      <c r="K31" s="8">
        <v>2498411</v>
      </c>
      <c r="L31" s="8">
        <v>3860919</v>
      </c>
      <c r="M31" s="8">
        <v>3876097</v>
      </c>
      <c r="N31" s="8">
        <v>10235427</v>
      </c>
      <c r="O31" s="8">
        <v>5256490</v>
      </c>
      <c r="P31" s="8">
        <v>2333162</v>
      </c>
      <c r="Q31" s="8">
        <v>5404556</v>
      </c>
      <c r="R31" s="8">
        <v>12994208</v>
      </c>
      <c r="S31" s="8">
        <v>1861439</v>
      </c>
      <c r="T31" s="8">
        <v>6770687</v>
      </c>
      <c r="U31" s="8">
        <v>4738316</v>
      </c>
      <c r="V31" s="8">
        <v>13370442</v>
      </c>
      <c r="W31" s="8">
        <v>46228877</v>
      </c>
      <c r="X31" s="8">
        <v>47914085</v>
      </c>
      <c r="Y31" s="8">
        <v>-1685208</v>
      </c>
      <c r="Z31" s="2">
        <v>-3.52</v>
      </c>
      <c r="AA31" s="6">
        <v>47914085</v>
      </c>
    </row>
    <row r="32" spans="1:27" ht="12.75">
      <c r="A32" s="25" t="s">
        <v>43</v>
      </c>
      <c r="B32" s="24"/>
      <c r="C32" s="6"/>
      <c r="D32" s="6"/>
      <c r="E32" s="7"/>
      <c r="F32" s="8">
        <v>1000000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1000000</v>
      </c>
      <c r="U32" s="8"/>
      <c r="V32" s="8">
        <v>1000000</v>
      </c>
      <c r="W32" s="8">
        <v>1000000</v>
      </c>
      <c r="X32" s="8">
        <v>1000000</v>
      </c>
      <c r="Y32" s="8"/>
      <c r="Z32" s="2"/>
      <c r="AA32" s="6">
        <v>1000000</v>
      </c>
    </row>
    <row r="33" spans="1:27" ht="12.75">
      <c r="A33" s="25" t="s">
        <v>56</v>
      </c>
      <c r="B33" s="24"/>
      <c r="C33" s="6">
        <v>34540220</v>
      </c>
      <c r="D33" s="6"/>
      <c r="E33" s="7">
        <v>45833953</v>
      </c>
      <c r="F33" s="8">
        <v>41127890</v>
      </c>
      <c r="G33" s="8">
        <v>4392191</v>
      </c>
      <c r="H33" s="8">
        <v>1873957</v>
      </c>
      <c r="I33" s="8">
        <v>4119764</v>
      </c>
      <c r="J33" s="8">
        <v>10385912</v>
      </c>
      <c r="K33" s="8">
        <v>2547686</v>
      </c>
      <c r="L33" s="8">
        <v>4790161</v>
      </c>
      <c r="M33" s="8">
        <v>2496001</v>
      </c>
      <c r="N33" s="8">
        <v>9833848</v>
      </c>
      <c r="O33" s="8">
        <v>1793241</v>
      </c>
      <c r="P33" s="8">
        <v>2357134</v>
      </c>
      <c r="Q33" s="8">
        <v>2877534</v>
      </c>
      <c r="R33" s="8">
        <v>7027909</v>
      </c>
      <c r="S33" s="8">
        <v>1285149</v>
      </c>
      <c r="T33" s="8">
        <v>2511213</v>
      </c>
      <c r="U33" s="8">
        <v>4617112</v>
      </c>
      <c r="V33" s="8">
        <v>8413474</v>
      </c>
      <c r="W33" s="8">
        <v>35661143</v>
      </c>
      <c r="X33" s="8">
        <v>41127890</v>
      </c>
      <c r="Y33" s="8">
        <v>-5466747</v>
      </c>
      <c r="Z33" s="2">
        <v>-13.29</v>
      </c>
      <c r="AA33" s="6">
        <v>41127890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370175527</v>
      </c>
      <c r="D35" s="33">
        <f>SUM(D24:D34)</f>
        <v>0</v>
      </c>
      <c r="E35" s="34">
        <f t="shared" si="1"/>
        <v>431413425</v>
      </c>
      <c r="F35" s="35">
        <f t="shared" si="1"/>
        <v>400608558</v>
      </c>
      <c r="G35" s="35">
        <f t="shared" si="1"/>
        <v>30485936</v>
      </c>
      <c r="H35" s="35">
        <f t="shared" si="1"/>
        <v>16905390</v>
      </c>
      <c r="I35" s="35">
        <f t="shared" si="1"/>
        <v>32183146</v>
      </c>
      <c r="J35" s="35">
        <f t="shared" si="1"/>
        <v>79574472</v>
      </c>
      <c r="K35" s="35">
        <f t="shared" si="1"/>
        <v>35712076</v>
      </c>
      <c r="L35" s="35">
        <f t="shared" si="1"/>
        <v>27814445</v>
      </c>
      <c r="M35" s="35">
        <f t="shared" si="1"/>
        <v>25094687</v>
      </c>
      <c r="N35" s="35">
        <f t="shared" si="1"/>
        <v>88621208</v>
      </c>
      <c r="O35" s="35">
        <f t="shared" si="1"/>
        <v>27664953</v>
      </c>
      <c r="P35" s="35">
        <f t="shared" si="1"/>
        <v>23695404</v>
      </c>
      <c r="Q35" s="35">
        <f t="shared" si="1"/>
        <v>25872731</v>
      </c>
      <c r="R35" s="35">
        <f t="shared" si="1"/>
        <v>77233088</v>
      </c>
      <c r="S35" s="35">
        <f t="shared" si="1"/>
        <v>21959491</v>
      </c>
      <c r="T35" s="35">
        <f t="shared" si="1"/>
        <v>29048082</v>
      </c>
      <c r="U35" s="35">
        <f t="shared" si="1"/>
        <v>29527227</v>
      </c>
      <c r="V35" s="35">
        <f t="shared" si="1"/>
        <v>80534800</v>
      </c>
      <c r="W35" s="35">
        <f t="shared" si="1"/>
        <v>325963568</v>
      </c>
      <c r="X35" s="35">
        <f t="shared" si="1"/>
        <v>400608558</v>
      </c>
      <c r="Y35" s="35">
        <f t="shared" si="1"/>
        <v>-74644990</v>
      </c>
      <c r="Z35" s="36">
        <f>+IF(X35&lt;&gt;0,+(Y35/X35)*100,0)</f>
        <v>-18.632899499865403</v>
      </c>
      <c r="AA35" s="33">
        <f>SUM(AA24:AA34)</f>
        <v>400608558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-15601489</v>
      </c>
      <c r="D37" s="46">
        <f>+D21-D35</f>
        <v>0</v>
      </c>
      <c r="E37" s="47">
        <f t="shared" si="2"/>
        <v>-42237662</v>
      </c>
      <c r="F37" s="48">
        <f t="shared" si="2"/>
        <v>-8266725</v>
      </c>
      <c r="G37" s="48">
        <f t="shared" si="2"/>
        <v>82372863</v>
      </c>
      <c r="H37" s="48">
        <f t="shared" si="2"/>
        <v>7502896</v>
      </c>
      <c r="I37" s="48">
        <f t="shared" si="2"/>
        <v>-31005241</v>
      </c>
      <c r="J37" s="48">
        <f t="shared" si="2"/>
        <v>58870518</v>
      </c>
      <c r="K37" s="48">
        <f t="shared" si="2"/>
        <v>-19124195</v>
      </c>
      <c r="L37" s="48">
        <f t="shared" si="2"/>
        <v>-11621782</v>
      </c>
      <c r="M37" s="48">
        <f t="shared" si="2"/>
        <v>12127204</v>
      </c>
      <c r="N37" s="48">
        <f t="shared" si="2"/>
        <v>-18618773</v>
      </c>
      <c r="O37" s="48">
        <f t="shared" si="2"/>
        <v>-9753983</v>
      </c>
      <c r="P37" s="48">
        <f t="shared" si="2"/>
        <v>-8414202</v>
      </c>
      <c r="Q37" s="48">
        <f t="shared" si="2"/>
        <v>5484862</v>
      </c>
      <c r="R37" s="48">
        <f t="shared" si="2"/>
        <v>-12683323</v>
      </c>
      <c r="S37" s="48">
        <f t="shared" si="2"/>
        <v>-6963046</v>
      </c>
      <c r="T37" s="48">
        <f t="shared" si="2"/>
        <v>-7610110</v>
      </c>
      <c r="U37" s="48">
        <f t="shared" si="2"/>
        <v>-6911465</v>
      </c>
      <c r="V37" s="48">
        <f t="shared" si="2"/>
        <v>-21484621</v>
      </c>
      <c r="W37" s="48">
        <f t="shared" si="2"/>
        <v>6083801</v>
      </c>
      <c r="X37" s="48">
        <f>IF(F21=F35,0,X21-X35)</f>
        <v>-8266725</v>
      </c>
      <c r="Y37" s="48">
        <f t="shared" si="2"/>
        <v>14350526</v>
      </c>
      <c r="Z37" s="49">
        <f>+IF(X37&lt;&gt;0,+(Y37/X37)*100,0)</f>
        <v>-173.5938476240591</v>
      </c>
      <c r="AA37" s="46">
        <f>+AA21-AA35</f>
        <v>-8266725</v>
      </c>
    </row>
    <row r="38" spans="1:27" ht="22.5" customHeight="1">
      <c r="A38" s="50" t="s">
        <v>60</v>
      </c>
      <c r="B38" s="29"/>
      <c r="C38" s="6">
        <v>63682290</v>
      </c>
      <c r="D38" s="6"/>
      <c r="E38" s="7">
        <v>50318000</v>
      </c>
      <c r="F38" s="8">
        <v>66487650</v>
      </c>
      <c r="G38" s="8">
        <v>211042</v>
      </c>
      <c r="H38" s="8">
        <v>5219721</v>
      </c>
      <c r="I38" s="8"/>
      <c r="J38" s="8">
        <v>5430763</v>
      </c>
      <c r="K38" s="8">
        <v>5433761</v>
      </c>
      <c r="L38" s="8"/>
      <c r="M38" s="8">
        <v>7826087</v>
      </c>
      <c r="N38" s="8">
        <v>13259848</v>
      </c>
      <c r="O38" s="8">
        <v>8987704</v>
      </c>
      <c r="P38" s="8">
        <v>-5720057</v>
      </c>
      <c r="Q38" s="8">
        <v>1321680</v>
      </c>
      <c r="R38" s="8">
        <v>4589327</v>
      </c>
      <c r="S38" s="8"/>
      <c r="T38" s="8"/>
      <c r="U38" s="8">
        <v>885245</v>
      </c>
      <c r="V38" s="8">
        <v>885245</v>
      </c>
      <c r="W38" s="8">
        <v>24165183</v>
      </c>
      <c r="X38" s="8">
        <v>66487650</v>
      </c>
      <c r="Y38" s="8">
        <v>-42322467</v>
      </c>
      <c r="Z38" s="2">
        <v>-63.65</v>
      </c>
      <c r="AA38" s="6">
        <v>66487650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48080801</v>
      </c>
      <c r="D41" s="56">
        <f>SUM(D37:D40)</f>
        <v>0</v>
      </c>
      <c r="E41" s="57">
        <f t="shared" si="3"/>
        <v>8080338</v>
      </c>
      <c r="F41" s="58">
        <f t="shared" si="3"/>
        <v>58220925</v>
      </c>
      <c r="G41" s="58">
        <f t="shared" si="3"/>
        <v>82583905</v>
      </c>
      <c r="H41" s="58">
        <f t="shared" si="3"/>
        <v>12722617</v>
      </c>
      <c r="I41" s="58">
        <f t="shared" si="3"/>
        <v>-31005241</v>
      </c>
      <c r="J41" s="58">
        <f t="shared" si="3"/>
        <v>64301281</v>
      </c>
      <c r="K41" s="58">
        <f t="shared" si="3"/>
        <v>-13690434</v>
      </c>
      <c r="L41" s="58">
        <f t="shared" si="3"/>
        <v>-11621782</v>
      </c>
      <c r="M41" s="58">
        <f t="shared" si="3"/>
        <v>19953291</v>
      </c>
      <c r="N41" s="58">
        <f t="shared" si="3"/>
        <v>-5358925</v>
      </c>
      <c r="O41" s="58">
        <f t="shared" si="3"/>
        <v>-766279</v>
      </c>
      <c r="P41" s="58">
        <f t="shared" si="3"/>
        <v>-14134259</v>
      </c>
      <c r="Q41" s="58">
        <f t="shared" si="3"/>
        <v>6806542</v>
      </c>
      <c r="R41" s="58">
        <f t="shared" si="3"/>
        <v>-8093996</v>
      </c>
      <c r="S41" s="58">
        <f t="shared" si="3"/>
        <v>-6963046</v>
      </c>
      <c r="T41" s="58">
        <f t="shared" si="3"/>
        <v>-7610110</v>
      </c>
      <c r="U41" s="58">
        <f t="shared" si="3"/>
        <v>-6026220</v>
      </c>
      <c r="V41" s="58">
        <f t="shared" si="3"/>
        <v>-20599376</v>
      </c>
      <c r="W41" s="58">
        <f t="shared" si="3"/>
        <v>30248984</v>
      </c>
      <c r="X41" s="58">
        <f t="shared" si="3"/>
        <v>58220925</v>
      </c>
      <c r="Y41" s="58">
        <f t="shared" si="3"/>
        <v>-27971941</v>
      </c>
      <c r="Z41" s="59">
        <f>+IF(X41&lt;&gt;0,+(Y41/X41)*100,0)</f>
        <v>-48.04448057120357</v>
      </c>
      <c r="AA41" s="56">
        <f>SUM(AA37:AA40)</f>
        <v>58220925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48080801</v>
      </c>
      <c r="D43" s="64">
        <f>+D41-D42</f>
        <v>0</v>
      </c>
      <c r="E43" s="65">
        <f t="shared" si="4"/>
        <v>8080338</v>
      </c>
      <c r="F43" s="66">
        <f t="shared" si="4"/>
        <v>58220925</v>
      </c>
      <c r="G43" s="66">
        <f t="shared" si="4"/>
        <v>82583905</v>
      </c>
      <c r="H43" s="66">
        <f t="shared" si="4"/>
        <v>12722617</v>
      </c>
      <c r="I43" s="66">
        <f t="shared" si="4"/>
        <v>-31005241</v>
      </c>
      <c r="J43" s="66">
        <f t="shared" si="4"/>
        <v>64301281</v>
      </c>
      <c r="K43" s="66">
        <f t="shared" si="4"/>
        <v>-13690434</v>
      </c>
      <c r="L43" s="66">
        <f t="shared" si="4"/>
        <v>-11621782</v>
      </c>
      <c r="M43" s="66">
        <f t="shared" si="4"/>
        <v>19953291</v>
      </c>
      <c r="N43" s="66">
        <f t="shared" si="4"/>
        <v>-5358925</v>
      </c>
      <c r="O43" s="66">
        <f t="shared" si="4"/>
        <v>-766279</v>
      </c>
      <c r="P43" s="66">
        <f t="shared" si="4"/>
        <v>-14134259</v>
      </c>
      <c r="Q43" s="66">
        <f t="shared" si="4"/>
        <v>6806542</v>
      </c>
      <c r="R43" s="66">
        <f t="shared" si="4"/>
        <v>-8093996</v>
      </c>
      <c r="S43" s="66">
        <f t="shared" si="4"/>
        <v>-6963046</v>
      </c>
      <c r="T43" s="66">
        <f t="shared" si="4"/>
        <v>-7610110</v>
      </c>
      <c r="U43" s="66">
        <f t="shared" si="4"/>
        <v>-6026220</v>
      </c>
      <c r="V43" s="66">
        <f t="shared" si="4"/>
        <v>-20599376</v>
      </c>
      <c r="W43" s="66">
        <f t="shared" si="4"/>
        <v>30248984</v>
      </c>
      <c r="X43" s="66">
        <f t="shared" si="4"/>
        <v>58220925</v>
      </c>
      <c r="Y43" s="66">
        <f t="shared" si="4"/>
        <v>-27971941</v>
      </c>
      <c r="Z43" s="67">
        <f>+IF(X43&lt;&gt;0,+(Y43/X43)*100,0)</f>
        <v>-48.04448057120357</v>
      </c>
      <c r="AA43" s="64">
        <f>+AA41-AA42</f>
        <v>58220925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48080801</v>
      </c>
      <c r="D45" s="56">
        <f>SUM(D43:D44)</f>
        <v>0</v>
      </c>
      <c r="E45" s="57">
        <f t="shared" si="5"/>
        <v>8080338</v>
      </c>
      <c r="F45" s="58">
        <f t="shared" si="5"/>
        <v>58220925</v>
      </c>
      <c r="G45" s="58">
        <f t="shared" si="5"/>
        <v>82583905</v>
      </c>
      <c r="H45" s="58">
        <f t="shared" si="5"/>
        <v>12722617</v>
      </c>
      <c r="I45" s="58">
        <f t="shared" si="5"/>
        <v>-31005241</v>
      </c>
      <c r="J45" s="58">
        <f t="shared" si="5"/>
        <v>64301281</v>
      </c>
      <c r="K45" s="58">
        <f t="shared" si="5"/>
        <v>-13690434</v>
      </c>
      <c r="L45" s="58">
        <f t="shared" si="5"/>
        <v>-11621782</v>
      </c>
      <c r="M45" s="58">
        <f t="shared" si="5"/>
        <v>19953291</v>
      </c>
      <c r="N45" s="58">
        <f t="shared" si="5"/>
        <v>-5358925</v>
      </c>
      <c r="O45" s="58">
        <f t="shared" si="5"/>
        <v>-766279</v>
      </c>
      <c r="P45" s="58">
        <f t="shared" si="5"/>
        <v>-14134259</v>
      </c>
      <c r="Q45" s="58">
        <f t="shared" si="5"/>
        <v>6806542</v>
      </c>
      <c r="R45" s="58">
        <f t="shared" si="5"/>
        <v>-8093996</v>
      </c>
      <c r="S45" s="58">
        <f t="shared" si="5"/>
        <v>-6963046</v>
      </c>
      <c r="T45" s="58">
        <f t="shared" si="5"/>
        <v>-7610110</v>
      </c>
      <c r="U45" s="58">
        <f t="shared" si="5"/>
        <v>-6026220</v>
      </c>
      <c r="V45" s="58">
        <f t="shared" si="5"/>
        <v>-20599376</v>
      </c>
      <c r="W45" s="58">
        <f t="shared" si="5"/>
        <v>30248984</v>
      </c>
      <c r="X45" s="58">
        <f t="shared" si="5"/>
        <v>58220925</v>
      </c>
      <c r="Y45" s="58">
        <f t="shared" si="5"/>
        <v>-27971941</v>
      </c>
      <c r="Z45" s="59">
        <f>+IF(X45&lt;&gt;0,+(Y45/X45)*100,0)</f>
        <v>-48.04448057120357</v>
      </c>
      <c r="AA45" s="56">
        <f>SUM(AA43:AA44)</f>
        <v>58220925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48080801</v>
      </c>
      <c r="D47" s="71">
        <f>SUM(D45:D46)</f>
        <v>0</v>
      </c>
      <c r="E47" s="72">
        <f t="shared" si="6"/>
        <v>8080338</v>
      </c>
      <c r="F47" s="73">
        <f t="shared" si="6"/>
        <v>58220925</v>
      </c>
      <c r="G47" s="73">
        <f t="shared" si="6"/>
        <v>82583905</v>
      </c>
      <c r="H47" s="74">
        <f t="shared" si="6"/>
        <v>12722617</v>
      </c>
      <c r="I47" s="74">
        <f t="shared" si="6"/>
        <v>-31005241</v>
      </c>
      <c r="J47" s="74">
        <f t="shared" si="6"/>
        <v>64301281</v>
      </c>
      <c r="K47" s="74">
        <f t="shared" si="6"/>
        <v>-13690434</v>
      </c>
      <c r="L47" s="74">
        <f t="shared" si="6"/>
        <v>-11621782</v>
      </c>
      <c r="M47" s="73">
        <f t="shared" si="6"/>
        <v>19953291</v>
      </c>
      <c r="N47" s="73">
        <f t="shared" si="6"/>
        <v>-5358925</v>
      </c>
      <c r="O47" s="74">
        <f t="shared" si="6"/>
        <v>-766279</v>
      </c>
      <c r="P47" s="74">
        <f t="shared" si="6"/>
        <v>-14134259</v>
      </c>
      <c r="Q47" s="74">
        <f t="shared" si="6"/>
        <v>6806542</v>
      </c>
      <c r="R47" s="74">
        <f t="shared" si="6"/>
        <v>-8093996</v>
      </c>
      <c r="S47" s="74">
        <f t="shared" si="6"/>
        <v>-6963046</v>
      </c>
      <c r="T47" s="73">
        <f t="shared" si="6"/>
        <v>-7610110</v>
      </c>
      <c r="U47" s="73">
        <f t="shared" si="6"/>
        <v>-6026220</v>
      </c>
      <c r="V47" s="74">
        <f t="shared" si="6"/>
        <v>-20599376</v>
      </c>
      <c r="W47" s="74">
        <f t="shared" si="6"/>
        <v>30248984</v>
      </c>
      <c r="X47" s="74">
        <f t="shared" si="6"/>
        <v>58220925</v>
      </c>
      <c r="Y47" s="74">
        <f t="shared" si="6"/>
        <v>-27971941</v>
      </c>
      <c r="Z47" s="75">
        <f>+IF(X47&lt;&gt;0,+(Y47/X47)*100,0)</f>
        <v>-48.04448057120357</v>
      </c>
      <c r="AA47" s="76">
        <f>SUM(AA45:AA46)</f>
        <v>58220925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21376717</v>
      </c>
      <c r="D5" s="6"/>
      <c r="E5" s="7">
        <v>23023060</v>
      </c>
      <c r="F5" s="8">
        <v>23023060</v>
      </c>
      <c r="G5" s="8">
        <v>2500048</v>
      </c>
      <c r="H5" s="8">
        <v>4402368</v>
      </c>
      <c r="I5" s="8">
        <v>6328626</v>
      </c>
      <c r="J5" s="8">
        <v>13231042</v>
      </c>
      <c r="K5" s="8">
        <v>1993091</v>
      </c>
      <c r="L5" s="8">
        <v>1946788</v>
      </c>
      <c r="M5" s="8">
        <v>2013605</v>
      </c>
      <c r="N5" s="8">
        <v>5953484</v>
      </c>
      <c r="O5" s="8">
        <v>2403577</v>
      </c>
      <c r="P5" s="8">
        <v>1999285</v>
      </c>
      <c r="Q5" s="8">
        <v>20715</v>
      </c>
      <c r="R5" s="8">
        <v>4423577</v>
      </c>
      <c r="S5" s="8">
        <v>1919009</v>
      </c>
      <c r="T5" s="8">
        <v>1924004</v>
      </c>
      <c r="U5" s="8">
        <v>1914520</v>
      </c>
      <c r="V5" s="8">
        <v>5757533</v>
      </c>
      <c r="W5" s="8">
        <v>29365636</v>
      </c>
      <c r="X5" s="8">
        <v>23023060</v>
      </c>
      <c r="Y5" s="8">
        <v>6342576</v>
      </c>
      <c r="Z5" s="2">
        <v>27.55</v>
      </c>
      <c r="AA5" s="6">
        <v>23023060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2178570</v>
      </c>
      <c r="D9" s="6"/>
      <c r="E9" s="7">
        <v>2100000</v>
      </c>
      <c r="F9" s="8">
        <v>2100000</v>
      </c>
      <c r="G9" s="8">
        <v>163050</v>
      </c>
      <c r="H9" s="8">
        <v>169394</v>
      </c>
      <c r="I9" s="8">
        <v>609494</v>
      </c>
      <c r="J9" s="8">
        <v>941938</v>
      </c>
      <c r="K9" s="8">
        <v>230336</v>
      </c>
      <c r="L9" s="8">
        <v>227025</v>
      </c>
      <c r="M9" s="8">
        <v>290183</v>
      </c>
      <c r="N9" s="8">
        <v>747544</v>
      </c>
      <c r="O9" s="8">
        <v>225993</v>
      </c>
      <c r="P9" s="8">
        <v>244843</v>
      </c>
      <c r="Q9" s="8">
        <v>1103</v>
      </c>
      <c r="R9" s="8">
        <v>471939</v>
      </c>
      <c r="S9" s="8">
        <v>227985</v>
      </c>
      <c r="T9" s="8">
        <v>229448</v>
      </c>
      <c r="U9" s="8">
        <v>231871</v>
      </c>
      <c r="V9" s="8">
        <v>689304</v>
      </c>
      <c r="W9" s="8">
        <v>2850725</v>
      </c>
      <c r="X9" s="8">
        <v>2100000</v>
      </c>
      <c r="Y9" s="8">
        <v>750725</v>
      </c>
      <c r="Z9" s="2">
        <v>35.75</v>
      </c>
      <c r="AA9" s="6">
        <v>2100000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1037495</v>
      </c>
      <c r="D11" s="6"/>
      <c r="E11" s="7">
        <v>1000000</v>
      </c>
      <c r="F11" s="8">
        <v>1000000</v>
      </c>
      <c r="G11" s="8">
        <v>37875</v>
      </c>
      <c r="H11" s="8">
        <v>73319</v>
      </c>
      <c r="I11" s="8">
        <v>95085</v>
      </c>
      <c r="J11" s="8">
        <v>206279</v>
      </c>
      <c r="K11" s="8">
        <v>204726</v>
      </c>
      <c r="L11" s="8">
        <v>45970</v>
      </c>
      <c r="M11" s="8">
        <v>85653</v>
      </c>
      <c r="N11" s="8">
        <v>336349</v>
      </c>
      <c r="O11" s="8">
        <v>50706</v>
      </c>
      <c r="P11" s="8">
        <v>38190</v>
      </c>
      <c r="Q11" s="8">
        <v>3192</v>
      </c>
      <c r="R11" s="8">
        <v>92088</v>
      </c>
      <c r="S11" s="8">
        <v>29198</v>
      </c>
      <c r="T11" s="8">
        <v>29198</v>
      </c>
      <c r="U11" s="8">
        <v>79654</v>
      </c>
      <c r="V11" s="8">
        <v>138050</v>
      </c>
      <c r="W11" s="8">
        <v>772766</v>
      </c>
      <c r="X11" s="8">
        <v>1000000</v>
      </c>
      <c r="Y11" s="8">
        <v>-227234</v>
      </c>
      <c r="Z11" s="2">
        <v>-22.72</v>
      </c>
      <c r="AA11" s="6">
        <v>1000000</v>
      </c>
    </row>
    <row r="12" spans="1:27" ht="12.75">
      <c r="A12" s="25" t="s">
        <v>37</v>
      </c>
      <c r="B12" s="29"/>
      <c r="C12" s="6">
        <v>13026783</v>
      </c>
      <c r="D12" s="6"/>
      <c r="E12" s="7">
        <v>16000000</v>
      </c>
      <c r="F12" s="8">
        <v>13000000</v>
      </c>
      <c r="G12" s="8">
        <v>421205</v>
      </c>
      <c r="H12" s="8">
        <v>1945329</v>
      </c>
      <c r="I12" s="8">
        <v>2811825</v>
      </c>
      <c r="J12" s="8">
        <v>5178359</v>
      </c>
      <c r="K12" s="8">
        <v>1052308</v>
      </c>
      <c r="L12" s="8">
        <v>732133</v>
      </c>
      <c r="M12" s="8">
        <v>932071</v>
      </c>
      <c r="N12" s="8">
        <v>2716512</v>
      </c>
      <c r="O12" s="8">
        <v>1142360</v>
      </c>
      <c r="P12" s="8">
        <v>911073</v>
      </c>
      <c r="Q12" s="8"/>
      <c r="R12" s="8">
        <v>2053433</v>
      </c>
      <c r="S12" s="8">
        <v>25307</v>
      </c>
      <c r="T12" s="8">
        <v>725555</v>
      </c>
      <c r="U12" s="8">
        <v>4276</v>
      </c>
      <c r="V12" s="8">
        <v>755138</v>
      </c>
      <c r="W12" s="8">
        <v>10703442</v>
      </c>
      <c r="X12" s="8">
        <v>13000000</v>
      </c>
      <c r="Y12" s="8">
        <v>-2296558</v>
      </c>
      <c r="Z12" s="2">
        <v>-17.67</v>
      </c>
      <c r="AA12" s="6">
        <v>13000000</v>
      </c>
    </row>
    <row r="13" spans="1:27" ht="12.75">
      <c r="A13" s="23" t="s">
        <v>38</v>
      </c>
      <c r="B13" s="29"/>
      <c r="C13" s="6"/>
      <c r="D13" s="6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901062</v>
      </c>
      <c r="D15" s="6"/>
      <c r="E15" s="7">
        <v>1000000</v>
      </c>
      <c r="F15" s="8">
        <v>1000000</v>
      </c>
      <c r="G15" s="8">
        <v>6396</v>
      </c>
      <c r="H15" s="8">
        <v>9296</v>
      </c>
      <c r="I15" s="8">
        <v>9296</v>
      </c>
      <c r="J15" s="8">
        <v>24988</v>
      </c>
      <c r="K15" s="8"/>
      <c r="L15" s="8"/>
      <c r="M15" s="8"/>
      <c r="N15" s="8"/>
      <c r="O15" s="8"/>
      <c r="P15" s="8"/>
      <c r="Q15" s="8">
        <v>391250</v>
      </c>
      <c r="R15" s="8">
        <v>391250</v>
      </c>
      <c r="S15" s="8"/>
      <c r="T15" s="8"/>
      <c r="U15" s="8"/>
      <c r="V15" s="8"/>
      <c r="W15" s="8">
        <v>416238</v>
      </c>
      <c r="X15" s="8">
        <v>1000000</v>
      </c>
      <c r="Y15" s="8">
        <v>-583762</v>
      </c>
      <c r="Z15" s="2">
        <v>-58.38</v>
      </c>
      <c r="AA15" s="6">
        <v>1000000</v>
      </c>
    </row>
    <row r="16" spans="1:27" ht="12.75">
      <c r="A16" s="23" t="s">
        <v>41</v>
      </c>
      <c r="B16" s="29"/>
      <c r="C16" s="6">
        <v>3118842</v>
      </c>
      <c r="D16" s="6"/>
      <c r="E16" s="7">
        <v>3418835</v>
      </c>
      <c r="F16" s="8">
        <v>3968835</v>
      </c>
      <c r="G16" s="8">
        <v>379646</v>
      </c>
      <c r="H16" s="8">
        <v>680355</v>
      </c>
      <c r="I16" s="8">
        <v>978438</v>
      </c>
      <c r="J16" s="8">
        <v>2038439</v>
      </c>
      <c r="K16" s="8">
        <v>330435</v>
      </c>
      <c r="L16" s="8">
        <v>280072</v>
      </c>
      <c r="M16" s="8">
        <v>166426</v>
      </c>
      <c r="N16" s="8">
        <v>776933</v>
      </c>
      <c r="O16" s="8">
        <v>248159</v>
      </c>
      <c r="P16" s="8">
        <v>264570</v>
      </c>
      <c r="Q16" s="8">
        <v>8087</v>
      </c>
      <c r="R16" s="8">
        <v>520816</v>
      </c>
      <c r="S16" s="8"/>
      <c r="T16" s="8">
        <v>9948</v>
      </c>
      <c r="U16" s="8">
        <v>60868</v>
      </c>
      <c r="V16" s="8">
        <v>70816</v>
      </c>
      <c r="W16" s="8">
        <v>3407004</v>
      </c>
      <c r="X16" s="8">
        <v>3968835</v>
      </c>
      <c r="Y16" s="8">
        <v>-561831</v>
      </c>
      <c r="Z16" s="2">
        <v>-14.16</v>
      </c>
      <c r="AA16" s="6">
        <v>3968835</v>
      </c>
    </row>
    <row r="17" spans="1:27" ht="12.75">
      <c r="A17" s="23" t="s">
        <v>42</v>
      </c>
      <c r="B17" s="29"/>
      <c r="C17" s="6">
        <v>650829</v>
      </c>
      <c r="D17" s="6"/>
      <c r="E17" s="7">
        <v>33900</v>
      </c>
      <c r="F17" s="8">
        <v>28900</v>
      </c>
      <c r="G17" s="8"/>
      <c r="H17" s="8"/>
      <c r="I17" s="8"/>
      <c r="J17" s="8"/>
      <c r="K17" s="8"/>
      <c r="L17" s="8">
        <v>45</v>
      </c>
      <c r="M17" s="8">
        <v>65908</v>
      </c>
      <c r="N17" s="8">
        <v>65953</v>
      </c>
      <c r="O17" s="8">
        <v>54792</v>
      </c>
      <c r="P17" s="8">
        <v>64003</v>
      </c>
      <c r="Q17" s="8">
        <v>66753</v>
      </c>
      <c r="R17" s="8">
        <v>185548</v>
      </c>
      <c r="S17" s="8"/>
      <c r="T17" s="8"/>
      <c r="U17" s="8"/>
      <c r="V17" s="8"/>
      <c r="W17" s="8">
        <v>251501</v>
      </c>
      <c r="X17" s="8">
        <v>28900</v>
      </c>
      <c r="Y17" s="8">
        <v>222601</v>
      </c>
      <c r="Z17" s="2">
        <v>770.25</v>
      </c>
      <c r="AA17" s="6">
        <v>28900</v>
      </c>
    </row>
    <row r="18" spans="1:27" ht="12.75">
      <c r="A18" s="23" t="s">
        <v>43</v>
      </c>
      <c r="B18" s="29"/>
      <c r="C18" s="6">
        <v>138116386</v>
      </c>
      <c r="D18" s="6"/>
      <c r="E18" s="7">
        <v>186786512</v>
      </c>
      <c r="F18" s="8">
        <v>115956777</v>
      </c>
      <c r="G18" s="8">
        <v>47227947</v>
      </c>
      <c r="H18" s="8">
        <v>52972871</v>
      </c>
      <c r="I18" s="8">
        <v>54628313</v>
      </c>
      <c r="J18" s="8">
        <v>154829131</v>
      </c>
      <c r="K18" s="8">
        <v>11146200</v>
      </c>
      <c r="L18" s="8">
        <v>3490454</v>
      </c>
      <c r="M18" s="8">
        <v>42130918</v>
      </c>
      <c r="N18" s="8">
        <v>56767572</v>
      </c>
      <c r="O18" s="8">
        <v>2541400</v>
      </c>
      <c r="P18" s="8">
        <v>3301242</v>
      </c>
      <c r="Q18" s="8"/>
      <c r="R18" s="8">
        <v>5842642</v>
      </c>
      <c r="S18" s="8">
        <v>2359030</v>
      </c>
      <c r="T18" s="8">
        <v>275290</v>
      </c>
      <c r="U18" s="8"/>
      <c r="V18" s="8">
        <v>2634320</v>
      </c>
      <c r="W18" s="8">
        <v>220073665</v>
      </c>
      <c r="X18" s="8">
        <v>115956777</v>
      </c>
      <c r="Y18" s="8">
        <v>104116888</v>
      </c>
      <c r="Z18" s="2">
        <v>89.79</v>
      </c>
      <c r="AA18" s="6">
        <v>115956777</v>
      </c>
    </row>
    <row r="19" spans="1:27" ht="12.75">
      <c r="A19" s="23" t="s">
        <v>44</v>
      </c>
      <c r="B19" s="29"/>
      <c r="C19" s="6">
        <v>728612</v>
      </c>
      <c r="D19" s="6"/>
      <c r="E19" s="7">
        <v>1268872</v>
      </c>
      <c r="F19" s="26">
        <v>1323872</v>
      </c>
      <c r="G19" s="26">
        <v>54047</v>
      </c>
      <c r="H19" s="26">
        <v>33395</v>
      </c>
      <c r="I19" s="26">
        <v>63995</v>
      </c>
      <c r="J19" s="26">
        <v>151437</v>
      </c>
      <c r="K19" s="26">
        <v>11748</v>
      </c>
      <c r="L19" s="26">
        <v>126803</v>
      </c>
      <c r="M19" s="26">
        <v>122348</v>
      </c>
      <c r="N19" s="26">
        <v>260899</v>
      </c>
      <c r="O19" s="26">
        <v>-82713</v>
      </c>
      <c r="P19" s="26">
        <v>19224</v>
      </c>
      <c r="Q19" s="26">
        <v>1255</v>
      </c>
      <c r="R19" s="26">
        <v>-62234</v>
      </c>
      <c r="S19" s="26">
        <v>-50600</v>
      </c>
      <c r="T19" s="26">
        <v>6031</v>
      </c>
      <c r="U19" s="26">
        <v>42395</v>
      </c>
      <c r="V19" s="26">
        <v>-2174</v>
      </c>
      <c r="W19" s="26">
        <v>347928</v>
      </c>
      <c r="X19" s="26">
        <v>1323872</v>
      </c>
      <c r="Y19" s="26">
        <v>-975944</v>
      </c>
      <c r="Z19" s="27">
        <v>-73.72</v>
      </c>
      <c r="AA19" s="28">
        <v>1323872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181135296</v>
      </c>
      <c r="D21" s="33">
        <f t="shared" si="0"/>
        <v>0</v>
      </c>
      <c r="E21" s="34">
        <f t="shared" si="0"/>
        <v>234631179</v>
      </c>
      <c r="F21" s="35">
        <f t="shared" si="0"/>
        <v>161401444</v>
      </c>
      <c r="G21" s="35">
        <f t="shared" si="0"/>
        <v>50790214</v>
      </c>
      <c r="H21" s="35">
        <f t="shared" si="0"/>
        <v>60286327</v>
      </c>
      <c r="I21" s="35">
        <f t="shared" si="0"/>
        <v>65525072</v>
      </c>
      <c r="J21" s="35">
        <f t="shared" si="0"/>
        <v>176601613</v>
      </c>
      <c r="K21" s="35">
        <f t="shared" si="0"/>
        <v>14968844</v>
      </c>
      <c r="L21" s="35">
        <f t="shared" si="0"/>
        <v>6849290</v>
      </c>
      <c r="M21" s="35">
        <f t="shared" si="0"/>
        <v>45807112</v>
      </c>
      <c r="N21" s="35">
        <f t="shared" si="0"/>
        <v>67625246</v>
      </c>
      <c r="O21" s="35">
        <f t="shared" si="0"/>
        <v>6584274</v>
      </c>
      <c r="P21" s="35">
        <f t="shared" si="0"/>
        <v>6842430</v>
      </c>
      <c r="Q21" s="35">
        <f t="shared" si="0"/>
        <v>492355</v>
      </c>
      <c r="R21" s="35">
        <f t="shared" si="0"/>
        <v>13919059</v>
      </c>
      <c r="S21" s="35">
        <f t="shared" si="0"/>
        <v>4509929</v>
      </c>
      <c r="T21" s="35">
        <f t="shared" si="0"/>
        <v>3199474</v>
      </c>
      <c r="U21" s="35">
        <f t="shared" si="0"/>
        <v>2333584</v>
      </c>
      <c r="V21" s="35">
        <f t="shared" si="0"/>
        <v>10042987</v>
      </c>
      <c r="W21" s="35">
        <f t="shared" si="0"/>
        <v>268188905</v>
      </c>
      <c r="X21" s="35">
        <f t="shared" si="0"/>
        <v>161401444</v>
      </c>
      <c r="Y21" s="35">
        <f t="shared" si="0"/>
        <v>106787461</v>
      </c>
      <c r="Z21" s="36">
        <f>+IF(X21&lt;&gt;0,+(Y21/X21)*100,0)</f>
        <v>66.16264288193109</v>
      </c>
      <c r="AA21" s="33">
        <f>SUM(AA5:AA20)</f>
        <v>161401444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63258979</v>
      </c>
      <c r="D24" s="6"/>
      <c r="E24" s="7">
        <v>77459293</v>
      </c>
      <c r="F24" s="8">
        <v>77893790</v>
      </c>
      <c r="G24" s="8"/>
      <c r="H24" s="8">
        <v>11171125</v>
      </c>
      <c r="I24" s="8">
        <v>16955867</v>
      </c>
      <c r="J24" s="8">
        <v>28126992</v>
      </c>
      <c r="K24" s="8">
        <v>5701318</v>
      </c>
      <c r="L24" s="8">
        <v>8881698</v>
      </c>
      <c r="M24" s="8">
        <v>6870775</v>
      </c>
      <c r="N24" s="8">
        <v>21453791</v>
      </c>
      <c r="O24" s="8">
        <v>5681976</v>
      </c>
      <c r="P24" s="8">
        <v>5685538</v>
      </c>
      <c r="Q24" s="8"/>
      <c r="R24" s="8">
        <v>11367514</v>
      </c>
      <c r="S24" s="8">
        <v>5604095</v>
      </c>
      <c r="T24" s="8">
        <v>5917115</v>
      </c>
      <c r="U24" s="8">
        <v>5439319</v>
      </c>
      <c r="V24" s="8">
        <v>16960529</v>
      </c>
      <c r="W24" s="8">
        <v>77908826</v>
      </c>
      <c r="X24" s="8">
        <v>77893790</v>
      </c>
      <c r="Y24" s="8">
        <v>15036</v>
      </c>
      <c r="Z24" s="2">
        <v>0.02</v>
      </c>
      <c r="AA24" s="6">
        <v>77893790</v>
      </c>
    </row>
    <row r="25" spans="1:27" ht="12.75">
      <c r="A25" s="25" t="s">
        <v>49</v>
      </c>
      <c r="B25" s="24"/>
      <c r="C25" s="6">
        <v>10304108</v>
      </c>
      <c r="D25" s="6"/>
      <c r="E25" s="7">
        <v>11097336</v>
      </c>
      <c r="F25" s="8">
        <v>11097336</v>
      </c>
      <c r="G25" s="8"/>
      <c r="H25" s="8">
        <v>1660446</v>
      </c>
      <c r="I25" s="8">
        <v>2470157</v>
      </c>
      <c r="J25" s="8">
        <v>4130603</v>
      </c>
      <c r="K25" s="8">
        <v>805641</v>
      </c>
      <c r="L25" s="8">
        <v>850885</v>
      </c>
      <c r="M25" s="8">
        <v>860593</v>
      </c>
      <c r="N25" s="8">
        <v>2517119</v>
      </c>
      <c r="O25" s="8">
        <v>853849</v>
      </c>
      <c r="P25" s="8">
        <v>855319</v>
      </c>
      <c r="Q25" s="8"/>
      <c r="R25" s="8">
        <v>1709168</v>
      </c>
      <c r="S25" s="8">
        <v>854204</v>
      </c>
      <c r="T25" s="8">
        <v>853304</v>
      </c>
      <c r="U25" s="8">
        <v>844884</v>
      </c>
      <c r="V25" s="8">
        <v>2552392</v>
      </c>
      <c r="W25" s="8">
        <v>10909282</v>
      </c>
      <c r="X25" s="8">
        <v>11097336</v>
      </c>
      <c r="Y25" s="8">
        <v>-188054</v>
      </c>
      <c r="Z25" s="2">
        <v>-1.69</v>
      </c>
      <c r="AA25" s="6">
        <v>11097336</v>
      </c>
    </row>
    <row r="26" spans="1:27" ht="12.75">
      <c r="A26" s="25" t="s">
        <v>50</v>
      </c>
      <c r="B26" s="24"/>
      <c r="C26" s="6">
        <v>1689461</v>
      </c>
      <c r="D26" s="6"/>
      <c r="E26" s="7">
        <v>1578000</v>
      </c>
      <c r="F26" s="8">
        <v>2000000</v>
      </c>
      <c r="G26" s="8">
        <v>25816</v>
      </c>
      <c r="H26" s="8">
        <v>41028</v>
      </c>
      <c r="I26" s="8">
        <v>564041</v>
      </c>
      <c r="J26" s="8">
        <v>630885</v>
      </c>
      <c r="K26" s="8">
        <v>229743</v>
      </c>
      <c r="L26" s="8">
        <v>46807</v>
      </c>
      <c r="M26" s="8">
        <v>163288</v>
      </c>
      <c r="N26" s="8">
        <v>439838</v>
      </c>
      <c r="O26" s="8">
        <v>442029</v>
      </c>
      <c r="P26" s="8">
        <v>210164</v>
      </c>
      <c r="Q26" s="8">
        <v>37686</v>
      </c>
      <c r="R26" s="8">
        <v>689879</v>
      </c>
      <c r="S26" s="8"/>
      <c r="T26" s="8">
        <v>28646</v>
      </c>
      <c r="U26" s="8">
        <v>418038</v>
      </c>
      <c r="V26" s="8">
        <v>446684</v>
      </c>
      <c r="W26" s="8">
        <v>2207286</v>
      </c>
      <c r="X26" s="8">
        <v>2000000</v>
      </c>
      <c r="Y26" s="8">
        <v>207286</v>
      </c>
      <c r="Z26" s="2">
        <v>10.36</v>
      </c>
      <c r="AA26" s="6">
        <v>2000000</v>
      </c>
    </row>
    <row r="27" spans="1:27" ht="12.75">
      <c r="A27" s="25" t="s">
        <v>51</v>
      </c>
      <c r="B27" s="24"/>
      <c r="C27" s="6">
        <v>22564925</v>
      </c>
      <c r="D27" s="6"/>
      <c r="E27" s="7">
        <v>20000000</v>
      </c>
      <c r="F27" s="8">
        <v>22000000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22000000</v>
      </c>
      <c r="Y27" s="8">
        <v>-22000000</v>
      </c>
      <c r="Z27" s="2">
        <v>-100</v>
      </c>
      <c r="AA27" s="6">
        <v>22000000</v>
      </c>
    </row>
    <row r="28" spans="1:27" ht="12.75">
      <c r="A28" s="25" t="s">
        <v>52</v>
      </c>
      <c r="B28" s="24"/>
      <c r="C28" s="6">
        <v>2395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396285</v>
      </c>
      <c r="D30" s="6"/>
      <c r="E30" s="7">
        <v>869840</v>
      </c>
      <c r="F30" s="8">
        <v>1538840</v>
      </c>
      <c r="G30" s="8">
        <v>1000</v>
      </c>
      <c r="H30" s="8">
        <v>6613</v>
      </c>
      <c r="I30" s="8">
        <v>41694</v>
      </c>
      <c r="J30" s="8">
        <v>49307</v>
      </c>
      <c r="K30" s="8">
        <v>6911</v>
      </c>
      <c r="L30" s="8">
        <v>14414</v>
      </c>
      <c r="M30" s="8">
        <v>96200</v>
      </c>
      <c r="N30" s="8">
        <v>117525</v>
      </c>
      <c r="O30" s="8">
        <v>12520</v>
      </c>
      <c r="P30" s="8">
        <v>10093</v>
      </c>
      <c r="Q30" s="8">
        <v>165552</v>
      </c>
      <c r="R30" s="8">
        <v>188165</v>
      </c>
      <c r="S30" s="8"/>
      <c r="T30" s="8">
        <v>84600</v>
      </c>
      <c r="U30" s="8">
        <v>127042</v>
      </c>
      <c r="V30" s="8">
        <v>211642</v>
      </c>
      <c r="W30" s="8">
        <v>566639</v>
      </c>
      <c r="X30" s="8">
        <v>1538840</v>
      </c>
      <c r="Y30" s="8">
        <v>-972201</v>
      </c>
      <c r="Z30" s="2">
        <v>-63.18</v>
      </c>
      <c r="AA30" s="6">
        <v>1538840</v>
      </c>
    </row>
    <row r="31" spans="1:27" ht="12.75">
      <c r="A31" s="25" t="s">
        <v>55</v>
      </c>
      <c r="B31" s="24"/>
      <c r="C31" s="6">
        <v>15502558</v>
      </c>
      <c r="D31" s="6"/>
      <c r="E31" s="7">
        <v>21571109</v>
      </c>
      <c r="F31" s="8">
        <v>21643989</v>
      </c>
      <c r="G31" s="8">
        <v>55500</v>
      </c>
      <c r="H31" s="8">
        <v>817024</v>
      </c>
      <c r="I31" s="8">
        <v>2033824</v>
      </c>
      <c r="J31" s="8">
        <v>2906348</v>
      </c>
      <c r="K31" s="8">
        <v>1416805</v>
      </c>
      <c r="L31" s="8">
        <v>1732963</v>
      </c>
      <c r="M31" s="8">
        <v>2131958</v>
      </c>
      <c r="N31" s="8">
        <v>5281726</v>
      </c>
      <c r="O31" s="8">
        <v>926294</v>
      </c>
      <c r="P31" s="8">
        <v>-524193</v>
      </c>
      <c r="Q31" s="8">
        <v>1480380</v>
      </c>
      <c r="R31" s="8">
        <v>1882481</v>
      </c>
      <c r="S31" s="8">
        <v>243628</v>
      </c>
      <c r="T31" s="8">
        <v>646306</v>
      </c>
      <c r="U31" s="8">
        <v>1315919</v>
      </c>
      <c r="V31" s="8">
        <v>2205853</v>
      </c>
      <c r="W31" s="8">
        <v>12276408</v>
      </c>
      <c r="X31" s="8">
        <v>21643989</v>
      </c>
      <c r="Y31" s="8">
        <v>-9367581</v>
      </c>
      <c r="Z31" s="2">
        <v>-43.28</v>
      </c>
      <c r="AA31" s="6">
        <v>21643989</v>
      </c>
    </row>
    <row r="32" spans="1:27" ht="12.75">
      <c r="A32" s="25" t="s">
        <v>43</v>
      </c>
      <c r="B32" s="24"/>
      <c r="C32" s="6">
        <v>31379143</v>
      </c>
      <c r="D32" s="6"/>
      <c r="E32" s="7">
        <v>85960351</v>
      </c>
      <c r="F32" s="8">
        <v>14603947</v>
      </c>
      <c r="G32" s="8">
        <v>3122094</v>
      </c>
      <c r="H32" s="8">
        <v>7065139</v>
      </c>
      <c r="I32" s="8">
        <v>8199330</v>
      </c>
      <c r="J32" s="8">
        <v>18386563</v>
      </c>
      <c r="K32" s="8">
        <v>17460573</v>
      </c>
      <c r="L32" s="8">
        <v>2406633</v>
      </c>
      <c r="M32" s="8">
        <v>6465081</v>
      </c>
      <c r="N32" s="8">
        <v>26332287</v>
      </c>
      <c r="O32" s="8">
        <v>3844189</v>
      </c>
      <c r="P32" s="8"/>
      <c r="Q32" s="8">
        <v>4217911</v>
      </c>
      <c r="R32" s="8">
        <v>8062100</v>
      </c>
      <c r="S32" s="8"/>
      <c r="T32" s="8"/>
      <c r="U32" s="8">
        <v>255719</v>
      </c>
      <c r="V32" s="8">
        <v>255719</v>
      </c>
      <c r="W32" s="8">
        <v>53036669</v>
      </c>
      <c r="X32" s="8">
        <v>14603947</v>
      </c>
      <c r="Y32" s="8">
        <v>38432722</v>
      </c>
      <c r="Z32" s="2">
        <v>263.17</v>
      </c>
      <c r="AA32" s="6">
        <v>14603947</v>
      </c>
    </row>
    <row r="33" spans="1:27" ht="12.75">
      <c r="A33" s="25" t="s">
        <v>56</v>
      </c>
      <c r="B33" s="24"/>
      <c r="C33" s="6">
        <v>21281913</v>
      </c>
      <c r="D33" s="6"/>
      <c r="E33" s="7">
        <v>25551423</v>
      </c>
      <c r="F33" s="8">
        <v>25700653</v>
      </c>
      <c r="G33" s="8">
        <v>63025</v>
      </c>
      <c r="H33" s="8">
        <v>1979813</v>
      </c>
      <c r="I33" s="8">
        <v>4404014</v>
      </c>
      <c r="J33" s="8">
        <v>6446852</v>
      </c>
      <c r="K33" s="8">
        <v>1242595</v>
      </c>
      <c r="L33" s="8">
        <v>1227175</v>
      </c>
      <c r="M33" s="8">
        <v>1228252</v>
      </c>
      <c r="N33" s="8">
        <v>3698022</v>
      </c>
      <c r="O33" s="8">
        <v>939717</v>
      </c>
      <c r="P33" s="8">
        <v>2652203</v>
      </c>
      <c r="Q33" s="8">
        <v>1272634</v>
      </c>
      <c r="R33" s="8">
        <v>4864554</v>
      </c>
      <c r="S33" s="8">
        <v>264945</v>
      </c>
      <c r="T33" s="8">
        <v>1899240</v>
      </c>
      <c r="U33" s="8">
        <v>2414950</v>
      </c>
      <c r="V33" s="8">
        <v>4579135</v>
      </c>
      <c r="W33" s="8">
        <v>19588563</v>
      </c>
      <c r="X33" s="8">
        <v>25700653</v>
      </c>
      <c r="Y33" s="8">
        <v>-6112090</v>
      </c>
      <c r="Z33" s="2">
        <v>-23.78</v>
      </c>
      <c r="AA33" s="6">
        <v>25700653</v>
      </c>
    </row>
    <row r="34" spans="1:27" ht="12.75">
      <c r="A34" s="23" t="s">
        <v>57</v>
      </c>
      <c r="B34" s="29"/>
      <c r="C34" s="6">
        <v>823513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167203280</v>
      </c>
      <c r="D35" s="33">
        <f>SUM(D24:D34)</f>
        <v>0</v>
      </c>
      <c r="E35" s="34">
        <f t="shared" si="1"/>
        <v>244087352</v>
      </c>
      <c r="F35" s="35">
        <f t="shared" si="1"/>
        <v>176478555</v>
      </c>
      <c r="G35" s="35">
        <f t="shared" si="1"/>
        <v>3267435</v>
      </c>
      <c r="H35" s="35">
        <f t="shared" si="1"/>
        <v>22741188</v>
      </c>
      <c r="I35" s="35">
        <f t="shared" si="1"/>
        <v>34668927</v>
      </c>
      <c r="J35" s="35">
        <f t="shared" si="1"/>
        <v>60677550</v>
      </c>
      <c r="K35" s="35">
        <f t="shared" si="1"/>
        <v>26863586</v>
      </c>
      <c r="L35" s="35">
        <f t="shared" si="1"/>
        <v>15160575</v>
      </c>
      <c r="M35" s="35">
        <f t="shared" si="1"/>
        <v>17816147</v>
      </c>
      <c r="N35" s="35">
        <f t="shared" si="1"/>
        <v>59840308</v>
      </c>
      <c r="O35" s="35">
        <f t="shared" si="1"/>
        <v>12700574</v>
      </c>
      <c r="P35" s="35">
        <f t="shared" si="1"/>
        <v>8889124</v>
      </c>
      <c r="Q35" s="35">
        <f t="shared" si="1"/>
        <v>7174163</v>
      </c>
      <c r="R35" s="35">
        <f t="shared" si="1"/>
        <v>28763861</v>
      </c>
      <c r="S35" s="35">
        <f t="shared" si="1"/>
        <v>6966872</v>
      </c>
      <c r="T35" s="35">
        <f t="shared" si="1"/>
        <v>9429211</v>
      </c>
      <c r="U35" s="35">
        <f t="shared" si="1"/>
        <v>10815871</v>
      </c>
      <c r="V35" s="35">
        <f t="shared" si="1"/>
        <v>27211954</v>
      </c>
      <c r="W35" s="35">
        <f t="shared" si="1"/>
        <v>176493673</v>
      </c>
      <c r="X35" s="35">
        <f t="shared" si="1"/>
        <v>176478555</v>
      </c>
      <c r="Y35" s="35">
        <f t="shared" si="1"/>
        <v>15118</v>
      </c>
      <c r="Z35" s="36">
        <f>+IF(X35&lt;&gt;0,+(Y35/X35)*100,0)</f>
        <v>0.008566479932930094</v>
      </c>
      <c r="AA35" s="33">
        <f>SUM(AA24:AA34)</f>
        <v>176478555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13932016</v>
      </c>
      <c r="D37" s="46">
        <f>+D21-D35</f>
        <v>0</v>
      </c>
      <c r="E37" s="47">
        <f t="shared" si="2"/>
        <v>-9456173</v>
      </c>
      <c r="F37" s="48">
        <f t="shared" si="2"/>
        <v>-15077111</v>
      </c>
      <c r="G37" s="48">
        <f t="shared" si="2"/>
        <v>47522779</v>
      </c>
      <c r="H37" s="48">
        <f t="shared" si="2"/>
        <v>37545139</v>
      </c>
      <c r="I37" s="48">
        <f t="shared" si="2"/>
        <v>30856145</v>
      </c>
      <c r="J37" s="48">
        <f t="shared" si="2"/>
        <v>115924063</v>
      </c>
      <c r="K37" s="48">
        <f t="shared" si="2"/>
        <v>-11894742</v>
      </c>
      <c r="L37" s="48">
        <f t="shared" si="2"/>
        <v>-8311285</v>
      </c>
      <c r="M37" s="48">
        <f t="shared" si="2"/>
        <v>27990965</v>
      </c>
      <c r="N37" s="48">
        <f t="shared" si="2"/>
        <v>7784938</v>
      </c>
      <c r="O37" s="48">
        <f t="shared" si="2"/>
        <v>-6116300</v>
      </c>
      <c r="P37" s="48">
        <f t="shared" si="2"/>
        <v>-2046694</v>
      </c>
      <c r="Q37" s="48">
        <f t="shared" si="2"/>
        <v>-6681808</v>
      </c>
      <c r="R37" s="48">
        <f t="shared" si="2"/>
        <v>-14844802</v>
      </c>
      <c r="S37" s="48">
        <f t="shared" si="2"/>
        <v>-2456943</v>
      </c>
      <c r="T37" s="48">
        <f t="shared" si="2"/>
        <v>-6229737</v>
      </c>
      <c r="U37" s="48">
        <f t="shared" si="2"/>
        <v>-8482287</v>
      </c>
      <c r="V37" s="48">
        <f t="shared" si="2"/>
        <v>-17168967</v>
      </c>
      <c r="W37" s="48">
        <f t="shared" si="2"/>
        <v>91695232</v>
      </c>
      <c r="X37" s="48">
        <f>IF(F21=F35,0,X21-X35)</f>
        <v>-15077111</v>
      </c>
      <c r="Y37" s="48">
        <f t="shared" si="2"/>
        <v>106772343</v>
      </c>
      <c r="Z37" s="49">
        <f>+IF(X37&lt;&gt;0,+(Y37/X37)*100,0)</f>
        <v>-708.1750807565189</v>
      </c>
      <c r="AA37" s="46">
        <f>+AA21-AA35</f>
        <v>-15077111</v>
      </c>
    </row>
    <row r="38" spans="1:27" ht="22.5" customHeight="1">
      <c r="A38" s="50" t="s">
        <v>60</v>
      </c>
      <c r="B38" s="29"/>
      <c r="C38" s="6">
        <v>31315838</v>
      </c>
      <c r="D38" s="6"/>
      <c r="E38" s="7">
        <v>33317000</v>
      </c>
      <c r="F38" s="8">
        <v>33317000</v>
      </c>
      <c r="G38" s="8">
        <v>1608867</v>
      </c>
      <c r="H38" s="8">
        <v>4821389</v>
      </c>
      <c r="I38" s="8">
        <v>9611226</v>
      </c>
      <c r="J38" s="8">
        <v>16041482</v>
      </c>
      <c r="K38" s="8">
        <v>3101677</v>
      </c>
      <c r="L38" s="8">
        <v>4480338</v>
      </c>
      <c r="M38" s="8">
        <v>5364293</v>
      </c>
      <c r="N38" s="8">
        <v>12946308</v>
      </c>
      <c r="O38" s="8">
        <v>200000</v>
      </c>
      <c r="P38" s="8">
        <v>136496</v>
      </c>
      <c r="Q38" s="8">
        <v>810129</v>
      </c>
      <c r="R38" s="8">
        <v>1146625</v>
      </c>
      <c r="S38" s="8">
        <v>2040421</v>
      </c>
      <c r="T38" s="8">
        <v>1524238</v>
      </c>
      <c r="U38" s="8">
        <v>5417042</v>
      </c>
      <c r="V38" s="8">
        <v>8981701</v>
      </c>
      <c r="W38" s="8">
        <v>39116116</v>
      </c>
      <c r="X38" s="8">
        <v>33317000</v>
      </c>
      <c r="Y38" s="8">
        <v>5799116</v>
      </c>
      <c r="Z38" s="2">
        <v>17.41</v>
      </c>
      <c r="AA38" s="6">
        <v>33317000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45247854</v>
      </c>
      <c r="D41" s="56">
        <f>SUM(D37:D40)</f>
        <v>0</v>
      </c>
      <c r="E41" s="57">
        <f t="shared" si="3"/>
        <v>23860827</v>
      </c>
      <c r="F41" s="58">
        <f t="shared" si="3"/>
        <v>18239889</v>
      </c>
      <c r="G41" s="58">
        <f t="shared" si="3"/>
        <v>49131646</v>
      </c>
      <c r="H41" s="58">
        <f t="shared" si="3"/>
        <v>42366528</v>
      </c>
      <c r="I41" s="58">
        <f t="shared" si="3"/>
        <v>40467371</v>
      </c>
      <c r="J41" s="58">
        <f t="shared" si="3"/>
        <v>131965545</v>
      </c>
      <c r="K41" s="58">
        <f t="shared" si="3"/>
        <v>-8793065</v>
      </c>
      <c r="L41" s="58">
        <f t="shared" si="3"/>
        <v>-3830947</v>
      </c>
      <c r="M41" s="58">
        <f t="shared" si="3"/>
        <v>33355258</v>
      </c>
      <c r="N41" s="58">
        <f t="shared" si="3"/>
        <v>20731246</v>
      </c>
      <c r="O41" s="58">
        <f t="shared" si="3"/>
        <v>-5916300</v>
      </c>
      <c r="P41" s="58">
        <f t="shared" si="3"/>
        <v>-1910198</v>
      </c>
      <c r="Q41" s="58">
        <f t="shared" si="3"/>
        <v>-5871679</v>
      </c>
      <c r="R41" s="58">
        <f t="shared" si="3"/>
        <v>-13698177</v>
      </c>
      <c r="S41" s="58">
        <f t="shared" si="3"/>
        <v>-416522</v>
      </c>
      <c r="T41" s="58">
        <f t="shared" si="3"/>
        <v>-4705499</v>
      </c>
      <c r="U41" s="58">
        <f t="shared" si="3"/>
        <v>-3065245</v>
      </c>
      <c r="V41" s="58">
        <f t="shared" si="3"/>
        <v>-8187266</v>
      </c>
      <c r="W41" s="58">
        <f t="shared" si="3"/>
        <v>130811348</v>
      </c>
      <c r="X41" s="58">
        <f t="shared" si="3"/>
        <v>18239889</v>
      </c>
      <c r="Y41" s="58">
        <f t="shared" si="3"/>
        <v>112571459</v>
      </c>
      <c r="Z41" s="59">
        <f>+IF(X41&lt;&gt;0,+(Y41/X41)*100,0)</f>
        <v>617.1718424382956</v>
      </c>
      <c r="AA41" s="56">
        <f>SUM(AA37:AA40)</f>
        <v>18239889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45247854</v>
      </c>
      <c r="D43" s="64">
        <f>+D41-D42</f>
        <v>0</v>
      </c>
      <c r="E43" s="65">
        <f t="shared" si="4"/>
        <v>23860827</v>
      </c>
      <c r="F43" s="66">
        <f t="shared" si="4"/>
        <v>18239889</v>
      </c>
      <c r="G43" s="66">
        <f t="shared" si="4"/>
        <v>49131646</v>
      </c>
      <c r="H43" s="66">
        <f t="shared" si="4"/>
        <v>42366528</v>
      </c>
      <c r="I43" s="66">
        <f t="shared" si="4"/>
        <v>40467371</v>
      </c>
      <c r="J43" s="66">
        <f t="shared" si="4"/>
        <v>131965545</v>
      </c>
      <c r="K43" s="66">
        <f t="shared" si="4"/>
        <v>-8793065</v>
      </c>
      <c r="L43" s="66">
        <f t="shared" si="4"/>
        <v>-3830947</v>
      </c>
      <c r="M43" s="66">
        <f t="shared" si="4"/>
        <v>33355258</v>
      </c>
      <c r="N43" s="66">
        <f t="shared" si="4"/>
        <v>20731246</v>
      </c>
      <c r="O43" s="66">
        <f t="shared" si="4"/>
        <v>-5916300</v>
      </c>
      <c r="P43" s="66">
        <f t="shared" si="4"/>
        <v>-1910198</v>
      </c>
      <c r="Q43" s="66">
        <f t="shared" si="4"/>
        <v>-5871679</v>
      </c>
      <c r="R43" s="66">
        <f t="shared" si="4"/>
        <v>-13698177</v>
      </c>
      <c r="S43" s="66">
        <f t="shared" si="4"/>
        <v>-416522</v>
      </c>
      <c r="T43" s="66">
        <f t="shared" si="4"/>
        <v>-4705499</v>
      </c>
      <c r="U43" s="66">
        <f t="shared" si="4"/>
        <v>-3065245</v>
      </c>
      <c r="V43" s="66">
        <f t="shared" si="4"/>
        <v>-8187266</v>
      </c>
      <c r="W43" s="66">
        <f t="shared" si="4"/>
        <v>130811348</v>
      </c>
      <c r="X43" s="66">
        <f t="shared" si="4"/>
        <v>18239889</v>
      </c>
      <c r="Y43" s="66">
        <f t="shared" si="4"/>
        <v>112571459</v>
      </c>
      <c r="Z43" s="67">
        <f>+IF(X43&lt;&gt;0,+(Y43/X43)*100,0)</f>
        <v>617.1718424382956</v>
      </c>
      <c r="AA43" s="64">
        <f>+AA41-AA42</f>
        <v>18239889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45247854</v>
      </c>
      <c r="D45" s="56">
        <f>SUM(D43:D44)</f>
        <v>0</v>
      </c>
      <c r="E45" s="57">
        <f t="shared" si="5"/>
        <v>23860827</v>
      </c>
      <c r="F45" s="58">
        <f t="shared" si="5"/>
        <v>18239889</v>
      </c>
      <c r="G45" s="58">
        <f t="shared" si="5"/>
        <v>49131646</v>
      </c>
      <c r="H45" s="58">
        <f t="shared" si="5"/>
        <v>42366528</v>
      </c>
      <c r="I45" s="58">
        <f t="shared" si="5"/>
        <v>40467371</v>
      </c>
      <c r="J45" s="58">
        <f t="shared" si="5"/>
        <v>131965545</v>
      </c>
      <c r="K45" s="58">
        <f t="shared" si="5"/>
        <v>-8793065</v>
      </c>
      <c r="L45" s="58">
        <f t="shared" si="5"/>
        <v>-3830947</v>
      </c>
      <c r="M45" s="58">
        <f t="shared" si="5"/>
        <v>33355258</v>
      </c>
      <c r="N45" s="58">
        <f t="shared" si="5"/>
        <v>20731246</v>
      </c>
      <c r="O45" s="58">
        <f t="shared" si="5"/>
        <v>-5916300</v>
      </c>
      <c r="P45" s="58">
        <f t="shared" si="5"/>
        <v>-1910198</v>
      </c>
      <c r="Q45" s="58">
        <f t="shared" si="5"/>
        <v>-5871679</v>
      </c>
      <c r="R45" s="58">
        <f t="shared" si="5"/>
        <v>-13698177</v>
      </c>
      <c r="S45" s="58">
        <f t="shared" si="5"/>
        <v>-416522</v>
      </c>
      <c r="T45" s="58">
        <f t="shared" si="5"/>
        <v>-4705499</v>
      </c>
      <c r="U45" s="58">
        <f t="shared" si="5"/>
        <v>-3065245</v>
      </c>
      <c r="V45" s="58">
        <f t="shared" si="5"/>
        <v>-8187266</v>
      </c>
      <c r="W45" s="58">
        <f t="shared" si="5"/>
        <v>130811348</v>
      </c>
      <c r="X45" s="58">
        <f t="shared" si="5"/>
        <v>18239889</v>
      </c>
      <c r="Y45" s="58">
        <f t="shared" si="5"/>
        <v>112571459</v>
      </c>
      <c r="Z45" s="59">
        <f>+IF(X45&lt;&gt;0,+(Y45/X45)*100,0)</f>
        <v>617.1718424382956</v>
      </c>
      <c r="AA45" s="56">
        <f>SUM(AA43:AA44)</f>
        <v>18239889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45247854</v>
      </c>
      <c r="D47" s="71">
        <f>SUM(D45:D46)</f>
        <v>0</v>
      </c>
      <c r="E47" s="72">
        <f t="shared" si="6"/>
        <v>23860827</v>
      </c>
      <c r="F47" s="73">
        <f t="shared" si="6"/>
        <v>18239889</v>
      </c>
      <c r="G47" s="73">
        <f t="shared" si="6"/>
        <v>49131646</v>
      </c>
      <c r="H47" s="74">
        <f t="shared" si="6"/>
        <v>42366528</v>
      </c>
      <c r="I47" s="74">
        <f t="shared" si="6"/>
        <v>40467371</v>
      </c>
      <c r="J47" s="74">
        <f t="shared" si="6"/>
        <v>131965545</v>
      </c>
      <c r="K47" s="74">
        <f t="shared" si="6"/>
        <v>-8793065</v>
      </c>
      <c r="L47" s="74">
        <f t="shared" si="6"/>
        <v>-3830947</v>
      </c>
      <c r="M47" s="73">
        <f t="shared" si="6"/>
        <v>33355258</v>
      </c>
      <c r="N47" s="73">
        <f t="shared" si="6"/>
        <v>20731246</v>
      </c>
      <c r="O47" s="74">
        <f t="shared" si="6"/>
        <v>-5916300</v>
      </c>
      <c r="P47" s="74">
        <f t="shared" si="6"/>
        <v>-1910198</v>
      </c>
      <c r="Q47" s="74">
        <f t="shared" si="6"/>
        <v>-5871679</v>
      </c>
      <c r="R47" s="74">
        <f t="shared" si="6"/>
        <v>-13698177</v>
      </c>
      <c r="S47" s="74">
        <f t="shared" si="6"/>
        <v>-416522</v>
      </c>
      <c r="T47" s="73">
        <f t="shared" si="6"/>
        <v>-4705499</v>
      </c>
      <c r="U47" s="73">
        <f t="shared" si="6"/>
        <v>-3065245</v>
      </c>
      <c r="V47" s="74">
        <f t="shared" si="6"/>
        <v>-8187266</v>
      </c>
      <c r="W47" s="74">
        <f t="shared" si="6"/>
        <v>130811348</v>
      </c>
      <c r="X47" s="74">
        <f t="shared" si="6"/>
        <v>18239889</v>
      </c>
      <c r="Y47" s="74">
        <f t="shared" si="6"/>
        <v>112571459</v>
      </c>
      <c r="Z47" s="75">
        <f>+IF(X47&lt;&gt;0,+(Y47/X47)*100,0)</f>
        <v>617.1718424382956</v>
      </c>
      <c r="AA47" s="76">
        <f>SUM(AA45:AA46)</f>
        <v>18239889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7301199</v>
      </c>
      <c r="D5" s="6"/>
      <c r="E5" s="7">
        <v>9977601</v>
      </c>
      <c r="F5" s="8">
        <v>9633207</v>
      </c>
      <c r="G5" s="8">
        <v>5579666</v>
      </c>
      <c r="H5" s="8">
        <v>378652</v>
      </c>
      <c r="I5" s="8">
        <v>390439</v>
      </c>
      <c r="J5" s="8">
        <v>6348757</v>
      </c>
      <c r="K5" s="8">
        <v>387506</v>
      </c>
      <c r="L5" s="8">
        <v>392966</v>
      </c>
      <c r="M5" s="8">
        <v>387333</v>
      </c>
      <c r="N5" s="8">
        <v>1167805</v>
      </c>
      <c r="O5" s="8">
        <v>387100</v>
      </c>
      <c r="P5" s="8">
        <v>385960</v>
      </c>
      <c r="Q5" s="8">
        <v>385868</v>
      </c>
      <c r="R5" s="8">
        <v>1158928</v>
      </c>
      <c r="S5" s="8">
        <v>384761</v>
      </c>
      <c r="T5" s="8">
        <v>380091</v>
      </c>
      <c r="U5" s="8">
        <v>380091</v>
      </c>
      <c r="V5" s="8">
        <v>1144943</v>
      </c>
      <c r="W5" s="8">
        <v>9820433</v>
      </c>
      <c r="X5" s="8">
        <v>9633207</v>
      </c>
      <c r="Y5" s="8">
        <v>187226</v>
      </c>
      <c r="Z5" s="2">
        <v>1.94</v>
      </c>
      <c r="AA5" s="6">
        <v>9633207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2811466</v>
      </c>
      <c r="D9" s="6"/>
      <c r="E9" s="7">
        <v>3208854</v>
      </c>
      <c r="F9" s="8">
        <v>2719365</v>
      </c>
      <c r="G9" s="8">
        <v>237982</v>
      </c>
      <c r="H9" s="8">
        <v>253428</v>
      </c>
      <c r="I9" s="8">
        <v>228047</v>
      </c>
      <c r="J9" s="8">
        <v>719457</v>
      </c>
      <c r="K9" s="8">
        <v>231718</v>
      </c>
      <c r="L9" s="8">
        <v>222063</v>
      </c>
      <c r="M9" s="8">
        <v>223429</v>
      </c>
      <c r="N9" s="8">
        <v>677210</v>
      </c>
      <c r="O9" s="8">
        <v>221154</v>
      </c>
      <c r="P9" s="8">
        <v>219575</v>
      </c>
      <c r="Q9" s="8">
        <v>216114</v>
      </c>
      <c r="R9" s="8">
        <v>656843</v>
      </c>
      <c r="S9" s="8">
        <v>214791</v>
      </c>
      <c r="T9" s="8">
        <v>214832</v>
      </c>
      <c r="U9" s="8">
        <v>208979</v>
      </c>
      <c r="V9" s="8">
        <v>638602</v>
      </c>
      <c r="W9" s="8">
        <v>2692112</v>
      </c>
      <c r="X9" s="8">
        <v>2719365</v>
      </c>
      <c r="Y9" s="8">
        <v>-27253</v>
      </c>
      <c r="Z9" s="2">
        <v>-1</v>
      </c>
      <c r="AA9" s="6">
        <v>2719365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553108</v>
      </c>
      <c r="D11" s="6"/>
      <c r="E11" s="7">
        <v>559281</v>
      </c>
      <c r="F11" s="8">
        <v>559279</v>
      </c>
      <c r="G11" s="8">
        <v>67419</v>
      </c>
      <c r="H11" s="8">
        <v>52439</v>
      </c>
      <c r="I11" s="8">
        <v>51071</v>
      </c>
      <c r="J11" s="8">
        <v>170929</v>
      </c>
      <c r="K11" s="8">
        <v>51106</v>
      </c>
      <c r="L11" s="8">
        <v>47380</v>
      </c>
      <c r="M11" s="8">
        <v>44826</v>
      </c>
      <c r="N11" s="8">
        <v>143312</v>
      </c>
      <c r="O11" s="8">
        <v>94293</v>
      </c>
      <c r="P11" s="8">
        <v>47663</v>
      </c>
      <c r="Q11" s="8">
        <v>56168</v>
      </c>
      <c r="R11" s="8">
        <v>198124</v>
      </c>
      <c r="S11" s="8">
        <v>43583</v>
      </c>
      <c r="T11" s="8">
        <v>43733</v>
      </c>
      <c r="U11" s="8">
        <v>44247</v>
      </c>
      <c r="V11" s="8">
        <v>131563</v>
      </c>
      <c r="W11" s="8">
        <v>643928</v>
      </c>
      <c r="X11" s="8">
        <v>559279</v>
      </c>
      <c r="Y11" s="8">
        <v>84649</v>
      </c>
      <c r="Z11" s="2">
        <v>15.14</v>
      </c>
      <c r="AA11" s="6">
        <v>559279</v>
      </c>
    </row>
    <row r="12" spans="1:27" ht="12.75">
      <c r="A12" s="25" t="s">
        <v>37</v>
      </c>
      <c r="B12" s="29"/>
      <c r="C12" s="6">
        <v>14016480</v>
      </c>
      <c r="D12" s="6"/>
      <c r="E12" s="7">
        <v>8056400</v>
      </c>
      <c r="F12" s="8">
        <v>13117165</v>
      </c>
      <c r="G12" s="8">
        <v>1064019</v>
      </c>
      <c r="H12" s="8">
        <v>9337</v>
      </c>
      <c r="I12" s="8">
        <v>1859619</v>
      </c>
      <c r="J12" s="8">
        <v>2932975</v>
      </c>
      <c r="K12" s="8">
        <v>1149910</v>
      </c>
      <c r="L12" s="8">
        <v>1012453</v>
      </c>
      <c r="M12" s="8">
        <v>1083477</v>
      </c>
      <c r="N12" s="8">
        <v>3245840</v>
      </c>
      <c r="O12" s="8">
        <v>10619264</v>
      </c>
      <c r="P12" s="8">
        <v>-7928814</v>
      </c>
      <c r="Q12" s="8">
        <v>1212387</v>
      </c>
      <c r="R12" s="8">
        <v>3902837</v>
      </c>
      <c r="S12" s="8">
        <v>3772344</v>
      </c>
      <c r="T12" s="8">
        <v>-1791073</v>
      </c>
      <c r="U12" s="8">
        <v>805586</v>
      </c>
      <c r="V12" s="8">
        <v>2786857</v>
      </c>
      <c r="W12" s="8">
        <v>12868509</v>
      </c>
      <c r="X12" s="8">
        <v>13117165</v>
      </c>
      <c r="Y12" s="8">
        <v>-248656</v>
      </c>
      <c r="Z12" s="2">
        <v>-1.9</v>
      </c>
      <c r="AA12" s="6">
        <v>13117165</v>
      </c>
    </row>
    <row r="13" spans="1:27" ht="12.75">
      <c r="A13" s="23" t="s">
        <v>38</v>
      </c>
      <c r="B13" s="29"/>
      <c r="C13" s="6">
        <v>395573</v>
      </c>
      <c r="D13" s="6"/>
      <c r="E13" s="7">
        <v>364016</v>
      </c>
      <c r="F13" s="8">
        <v>475801</v>
      </c>
      <c r="G13" s="8">
        <v>33979</v>
      </c>
      <c r="H13" s="8">
        <v>34578</v>
      </c>
      <c r="I13" s="8">
        <v>35970</v>
      </c>
      <c r="J13" s="8">
        <v>104527</v>
      </c>
      <c r="K13" s="8">
        <v>35273</v>
      </c>
      <c r="L13" s="8">
        <v>36299</v>
      </c>
      <c r="M13" s="8">
        <v>37521</v>
      </c>
      <c r="N13" s="8">
        <v>109093</v>
      </c>
      <c r="O13" s="8">
        <v>38564</v>
      </c>
      <c r="P13" s="8">
        <v>39126</v>
      </c>
      <c r="Q13" s="8">
        <v>39736</v>
      </c>
      <c r="R13" s="8">
        <v>117426</v>
      </c>
      <c r="S13" s="8">
        <v>40909</v>
      </c>
      <c r="T13" s="8">
        <v>42803</v>
      </c>
      <c r="U13" s="8">
        <v>42395</v>
      </c>
      <c r="V13" s="8">
        <v>126107</v>
      </c>
      <c r="W13" s="8">
        <v>457153</v>
      </c>
      <c r="X13" s="8">
        <v>475801</v>
      </c>
      <c r="Y13" s="8">
        <v>-18648</v>
      </c>
      <c r="Z13" s="2">
        <v>-3.92</v>
      </c>
      <c r="AA13" s="6">
        <v>475801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841705</v>
      </c>
      <c r="D15" s="6"/>
      <c r="E15" s="7">
        <v>408000</v>
      </c>
      <c r="F15" s="8">
        <v>721450</v>
      </c>
      <c r="G15" s="8">
        <v>33681</v>
      </c>
      <c r="H15" s="8">
        <v>58675</v>
      </c>
      <c r="I15" s="8">
        <v>28590</v>
      </c>
      <c r="J15" s="8">
        <v>120946</v>
      </c>
      <c r="K15" s="8">
        <v>40075</v>
      </c>
      <c r="L15" s="8">
        <v>157694</v>
      </c>
      <c r="M15" s="8">
        <v>20281</v>
      </c>
      <c r="N15" s="8">
        <v>218050</v>
      </c>
      <c r="O15" s="8">
        <v>48879</v>
      </c>
      <c r="P15" s="8">
        <v>27395</v>
      </c>
      <c r="Q15" s="8">
        <v>113270</v>
      </c>
      <c r="R15" s="8">
        <v>189544</v>
      </c>
      <c r="S15" s="8">
        <v>75440</v>
      </c>
      <c r="T15" s="8">
        <v>-10377</v>
      </c>
      <c r="U15" s="8">
        <v>54352</v>
      </c>
      <c r="V15" s="8">
        <v>119415</v>
      </c>
      <c r="W15" s="8">
        <v>647955</v>
      </c>
      <c r="X15" s="8">
        <v>721450</v>
      </c>
      <c r="Y15" s="8">
        <v>-73495</v>
      </c>
      <c r="Z15" s="2">
        <v>-10.19</v>
      </c>
      <c r="AA15" s="6">
        <v>721450</v>
      </c>
    </row>
    <row r="16" spans="1:27" ht="12.75">
      <c r="A16" s="23" t="s">
        <v>41</v>
      </c>
      <c r="B16" s="29"/>
      <c r="C16" s="6">
        <v>723934</v>
      </c>
      <c r="D16" s="6"/>
      <c r="E16" s="7">
        <v>50000</v>
      </c>
      <c r="F16" s="8">
        <v>50000</v>
      </c>
      <c r="G16" s="8">
        <v>14471</v>
      </c>
      <c r="H16" s="8">
        <v>1817</v>
      </c>
      <c r="I16" s="8">
        <v>397</v>
      </c>
      <c r="J16" s="8">
        <v>16685</v>
      </c>
      <c r="K16" s="8">
        <v>416</v>
      </c>
      <c r="L16" s="8">
        <v>3562</v>
      </c>
      <c r="M16" s="8">
        <v>4092</v>
      </c>
      <c r="N16" s="8">
        <v>8070</v>
      </c>
      <c r="O16" s="8">
        <v>1123</v>
      </c>
      <c r="P16" s="8">
        <v>304</v>
      </c>
      <c r="Q16" s="8">
        <v>542</v>
      </c>
      <c r="R16" s="8">
        <v>1969</v>
      </c>
      <c r="S16" s="8">
        <v>13403</v>
      </c>
      <c r="T16" s="8">
        <v>44139</v>
      </c>
      <c r="U16" s="8">
        <v>4304</v>
      </c>
      <c r="V16" s="8">
        <v>61846</v>
      </c>
      <c r="W16" s="8">
        <v>88570</v>
      </c>
      <c r="X16" s="8">
        <v>50000</v>
      </c>
      <c r="Y16" s="8">
        <v>38570</v>
      </c>
      <c r="Z16" s="2">
        <v>77.14</v>
      </c>
      <c r="AA16" s="6">
        <v>50000</v>
      </c>
    </row>
    <row r="17" spans="1:27" ht="12.75">
      <c r="A17" s="23" t="s">
        <v>42</v>
      </c>
      <c r="B17" s="29"/>
      <c r="C17" s="6">
        <v>592485</v>
      </c>
      <c r="D17" s="6"/>
      <c r="E17" s="7">
        <v>1200000</v>
      </c>
      <c r="F17" s="8">
        <v>1200000</v>
      </c>
      <c r="G17" s="8">
        <v>106868</v>
      </c>
      <c r="H17" s="8">
        <v>104526</v>
      </c>
      <c r="I17" s="8">
        <v>74925</v>
      </c>
      <c r="J17" s="8">
        <v>286319</v>
      </c>
      <c r="K17" s="8">
        <v>133875</v>
      </c>
      <c r="L17" s="8">
        <v>76619</v>
      </c>
      <c r="M17" s="8">
        <v>74144</v>
      </c>
      <c r="N17" s="8">
        <v>284638</v>
      </c>
      <c r="O17" s="8">
        <v>83657</v>
      </c>
      <c r="P17" s="8">
        <v>86414</v>
      </c>
      <c r="Q17" s="8">
        <v>90233</v>
      </c>
      <c r="R17" s="8">
        <v>260304</v>
      </c>
      <c r="S17" s="8"/>
      <c r="T17" s="8"/>
      <c r="U17" s="8"/>
      <c r="V17" s="8"/>
      <c r="W17" s="8">
        <v>831261</v>
      </c>
      <c r="X17" s="8">
        <v>1200000</v>
      </c>
      <c r="Y17" s="8">
        <v>-368739</v>
      </c>
      <c r="Z17" s="2">
        <v>-30.73</v>
      </c>
      <c r="AA17" s="6">
        <v>1200000</v>
      </c>
    </row>
    <row r="18" spans="1:27" ht="12.75">
      <c r="A18" s="23" t="s">
        <v>43</v>
      </c>
      <c r="B18" s="29"/>
      <c r="C18" s="6">
        <v>174949547</v>
      </c>
      <c r="D18" s="6"/>
      <c r="E18" s="7">
        <v>195183000</v>
      </c>
      <c r="F18" s="8">
        <v>197096415</v>
      </c>
      <c r="G18" s="8">
        <v>77400363</v>
      </c>
      <c r="H18" s="8">
        <v>2329044</v>
      </c>
      <c r="I18" s="8">
        <v>144875</v>
      </c>
      <c r="J18" s="8">
        <v>79874282</v>
      </c>
      <c r="K18" s="8">
        <v>144741</v>
      </c>
      <c r="L18" s="8">
        <v>1215590</v>
      </c>
      <c r="M18" s="8">
        <v>64825337</v>
      </c>
      <c r="N18" s="8">
        <v>66185668</v>
      </c>
      <c r="O18" s="8">
        <v>359814</v>
      </c>
      <c r="P18" s="8">
        <v>951248</v>
      </c>
      <c r="Q18" s="8">
        <v>47477750</v>
      </c>
      <c r="R18" s="8">
        <v>48788812</v>
      </c>
      <c r="S18" s="8">
        <v>149895</v>
      </c>
      <c r="T18" s="8">
        <v>186648</v>
      </c>
      <c r="U18" s="8">
        <v>93</v>
      </c>
      <c r="V18" s="8">
        <v>336636</v>
      </c>
      <c r="W18" s="8">
        <v>195185398</v>
      </c>
      <c r="X18" s="8">
        <v>197096415</v>
      </c>
      <c r="Y18" s="8">
        <v>-1911017</v>
      </c>
      <c r="Z18" s="2">
        <v>-0.97</v>
      </c>
      <c r="AA18" s="6">
        <v>197096415</v>
      </c>
    </row>
    <row r="19" spans="1:27" ht="12.75">
      <c r="A19" s="23" t="s">
        <v>44</v>
      </c>
      <c r="B19" s="29"/>
      <c r="C19" s="6">
        <v>2509424</v>
      </c>
      <c r="D19" s="6"/>
      <c r="E19" s="7">
        <v>1403796</v>
      </c>
      <c r="F19" s="26">
        <v>1666506</v>
      </c>
      <c r="G19" s="26">
        <v>189461</v>
      </c>
      <c r="H19" s="26">
        <v>147060</v>
      </c>
      <c r="I19" s="26">
        <v>162631</v>
      </c>
      <c r="J19" s="26">
        <v>499152</v>
      </c>
      <c r="K19" s="26">
        <v>126669</v>
      </c>
      <c r="L19" s="26">
        <v>104310</v>
      </c>
      <c r="M19" s="26">
        <v>95947</v>
      </c>
      <c r="N19" s="26">
        <v>326926</v>
      </c>
      <c r="O19" s="26">
        <v>157111</v>
      </c>
      <c r="P19" s="26">
        <v>233221</v>
      </c>
      <c r="Q19" s="26">
        <v>102745</v>
      </c>
      <c r="R19" s="26">
        <v>493077</v>
      </c>
      <c r="S19" s="26">
        <v>136262</v>
      </c>
      <c r="T19" s="26">
        <v>108223</v>
      </c>
      <c r="U19" s="26">
        <v>198909</v>
      </c>
      <c r="V19" s="26">
        <v>443394</v>
      </c>
      <c r="W19" s="26">
        <v>1762549</v>
      </c>
      <c r="X19" s="26">
        <v>1666506</v>
      </c>
      <c r="Y19" s="26">
        <v>96043</v>
      </c>
      <c r="Z19" s="27">
        <v>5.76</v>
      </c>
      <c r="AA19" s="28">
        <v>1666506</v>
      </c>
    </row>
    <row r="20" spans="1:27" ht="12.75">
      <c r="A20" s="23" t="s">
        <v>45</v>
      </c>
      <c r="B20" s="29"/>
      <c r="C20" s="6">
        <v>1522</v>
      </c>
      <c r="D20" s="6"/>
      <c r="E20" s="7"/>
      <c r="F20" s="8">
        <v>3000</v>
      </c>
      <c r="G20" s="8"/>
      <c r="H20" s="8"/>
      <c r="I20" s="30">
        <v>500</v>
      </c>
      <c r="J20" s="8">
        <v>500</v>
      </c>
      <c r="K20" s="8">
        <v>1000</v>
      </c>
      <c r="L20" s="8"/>
      <c r="M20" s="8">
        <v>500</v>
      </c>
      <c r="N20" s="8">
        <v>1500</v>
      </c>
      <c r="O20" s="8"/>
      <c r="P20" s="30"/>
      <c r="Q20" s="8"/>
      <c r="R20" s="8"/>
      <c r="S20" s="8"/>
      <c r="T20" s="8"/>
      <c r="U20" s="8"/>
      <c r="V20" s="8"/>
      <c r="W20" s="30">
        <v>2000</v>
      </c>
      <c r="X20" s="8">
        <v>3000</v>
      </c>
      <c r="Y20" s="8">
        <v>-1000</v>
      </c>
      <c r="Z20" s="2">
        <v>-33.33</v>
      </c>
      <c r="AA20" s="6">
        <v>3000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204696443</v>
      </c>
      <c r="D21" s="33">
        <f t="shared" si="0"/>
        <v>0</v>
      </c>
      <c r="E21" s="34">
        <f t="shared" si="0"/>
        <v>220410948</v>
      </c>
      <c r="F21" s="35">
        <f t="shared" si="0"/>
        <v>227242188</v>
      </c>
      <c r="G21" s="35">
        <f t="shared" si="0"/>
        <v>84727909</v>
      </c>
      <c r="H21" s="35">
        <f t="shared" si="0"/>
        <v>3369556</v>
      </c>
      <c r="I21" s="35">
        <f t="shared" si="0"/>
        <v>2977064</v>
      </c>
      <c r="J21" s="35">
        <f t="shared" si="0"/>
        <v>91074529</v>
      </c>
      <c r="K21" s="35">
        <f t="shared" si="0"/>
        <v>2302289</v>
      </c>
      <c r="L21" s="35">
        <f t="shared" si="0"/>
        <v>3268936</v>
      </c>
      <c r="M21" s="35">
        <f t="shared" si="0"/>
        <v>66796887</v>
      </c>
      <c r="N21" s="35">
        <f t="shared" si="0"/>
        <v>72368112</v>
      </c>
      <c r="O21" s="35">
        <f t="shared" si="0"/>
        <v>12010959</v>
      </c>
      <c r="P21" s="35">
        <f t="shared" si="0"/>
        <v>-5937908</v>
      </c>
      <c r="Q21" s="35">
        <f t="shared" si="0"/>
        <v>49694813</v>
      </c>
      <c r="R21" s="35">
        <f t="shared" si="0"/>
        <v>55767864</v>
      </c>
      <c r="S21" s="35">
        <f t="shared" si="0"/>
        <v>4831388</v>
      </c>
      <c r="T21" s="35">
        <f t="shared" si="0"/>
        <v>-780981</v>
      </c>
      <c r="U21" s="35">
        <f t="shared" si="0"/>
        <v>1738956</v>
      </c>
      <c r="V21" s="35">
        <f t="shared" si="0"/>
        <v>5789363</v>
      </c>
      <c r="W21" s="35">
        <f t="shared" si="0"/>
        <v>224999868</v>
      </c>
      <c r="X21" s="35">
        <f t="shared" si="0"/>
        <v>227242188</v>
      </c>
      <c r="Y21" s="35">
        <f t="shared" si="0"/>
        <v>-2242320</v>
      </c>
      <c r="Z21" s="36">
        <f>+IF(X21&lt;&gt;0,+(Y21/X21)*100,0)</f>
        <v>-0.9867533928163021</v>
      </c>
      <c r="AA21" s="33">
        <f>SUM(AA5:AA20)</f>
        <v>227242188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90975243</v>
      </c>
      <c r="D24" s="6"/>
      <c r="E24" s="7">
        <v>108979347</v>
      </c>
      <c r="F24" s="8">
        <v>103713927</v>
      </c>
      <c r="G24" s="8">
        <v>7906015</v>
      </c>
      <c r="H24" s="8">
        <v>6928247</v>
      </c>
      <c r="I24" s="8">
        <v>7707223</v>
      </c>
      <c r="J24" s="8">
        <v>22541485</v>
      </c>
      <c r="K24" s="8">
        <v>6250988</v>
      </c>
      <c r="L24" s="8">
        <v>7762179</v>
      </c>
      <c r="M24" s="8">
        <v>9960366</v>
      </c>
      <c r="N24" s="8">
        <v>23973533</v>
      </c>
      <c r="O24" s="8">
        <v>8163378</v>
      </c>
      <c r="P24" s="8">
        <v>10692724</v>
      </c>
      <c r="Q24" s="8">
        <v>8274092</v>
      </c>
      <c r="R24" s="8">
        <v>27130194</v>
      </c>
      <c r="S24" s="8">
        <v>8159171</v>
      </c>
      <c r="T24" s="8">
        <v>8537934</v>
      </c>
      <c r="U24" s="8">
        <v>9428290</v>
      </c>
      <c r="V24" s="8">
        <v>26125395</v>
      </c>
      <c r="W24" s="8">
        <v>99770607</v>
      </c>
      <c r="X24" s="8">
        <v>103713927</v>
      </c>
      <c r="Y24" s="8">
        <v>-3943320</v>
      </c>
      <c r="Z24" s="2">
        <v>-3.8</v>
      </c>
      <c r="AA24" s="6">
        <v>103713927</v>
      </c>
    </row>
    <row r="25" spans="1:27" ht="12.75">
      <c r="A25" s="25" t="s">
        <v>49</v>
      </c>
      <c r="B25" s="24"/>
      <c r="C25" s="6">
        <v>13997428</v>
      </c>
      <c r="D25" s="6"/>
      <c r="E25" s="7">
        <v>16570167</v>
      </c>
      <c r="F25" s="8">
        <v>16963922</v>
      </c>
      <c r="G25" s="8">
        <v>1251180</v>
      </c>
      <c r="H25" s="8">
        <v>1251180</v>
      </c>
      <c r="I25" s="8">
        <v>1251180</v>
      </c>
      <c r="J25" s="8">
        <v>3753540</v>
      </c>
      <c r="K25" s="8">
        <v>1277501</v>
      </c>
      <c r="L25" s="8">
        <v>1277501</v>
      </c>
      <c r="M25" s="8">
        <v>1277501</v>
      </c>
      <c r="N25" s="8">
        <v>3832503</v>
      </c>
      <c r="O25" s="8">
        <v>1277502</v>
      </c>
      <c r="P25" s="8">
        <v>1277502</v>
      </c>
      <c r="Q25" s="8">
        <v>1321473</v>
      </c>
      <c r="R25" s="8">
        <v>3876477</v>
      </c>
      <c r="S25" s="8">
        <v>1321473</v>
      </c>
      <c r="T25" s="8">
        <v>1321473</v>
      </c>
      <c r="U25" s="8">
        <v>1858804</v>
      </c>
      <c r="V25" s="8">
        <v>4501750</v>
      </c>
      <c r="W25" s="8">
        <v>15964270</v>
      </c>
      <c r="X25" s="8">
        <v>16963922</v>
      </c>
      <c r="Y25" s="8">
        <v>-999652</v>
      </c>
      <c r="Z25" s="2">
        <v>-5.89</v>
      </c>
      <c r="AA25" s="6">
        <v>16963922</v>
      </c>
    </row>
    <row r="26" spans="1:27" ht="12.75">
      <c r="A26" s="25" t="s">
        <v>50</v>
      </c>
      <c r="B26" s="24"/>
      <c r="C26" s="6">
        <v>3230092</v>
      </c>
      <c r="D26" s="6"/>
      <c r="E26" s="7">
        <v>3800000</v>
      </c>
      <c r="F26" s="8">
        <v>4638000</v>
      </c>
      <c r="G26" s="8">
        <v>55189</v>
      </c>
      <c r="H26" s="8">
        <v>14071</v>
      </c>
      <c r="I26" s="8">
        <v>9864</v>
      </c>
      <c r="J26" s="8">
        <v>79124</v>
      </c>
      <c r="K26" s="8">
        <v>669820</v>
      </c>
      <c r="L26" s="8">
        <v>11689</v>
      </c>
      <c r="M26" s="8"/>
      <c r="N26" s="8">
        <v>681509</v>
      </c>
      <c r="O26" s="8">
        <v>344163</v>
      </c>
      <c r="P26" s="8">
        <v>85117</v>
      </c>
      <c r="Q26" s="8">
        <v>81964</v>
      </c>
      <c r="R26" s="8">
        <v>511244</v>
      </c>
      <c r="S26" s="8">
        <v>510015</v>
      </c>
      <c r="T26" s="8">
        <v>10233</v>
      </c>
      <c r="U26" s="8">
        <v>112261</v>
      </c>
      <c r="V26" s="8">
        <v>632509</v>
      </c>
      <c r="W26" s="8">
        <v>1904386</v>
      </c>
      <c r="X26" s="8">
        <v>4638000</v>
      </c>
      <c r="Y26" s="8">
        <v>-2733614</v>
      </c>
      <c r="Z26" s="2">
        <v>-58.94</v>
      </c>
      <c r="AA26" s="6">
        <v>4638000</v>
      </c>
    </row>
    <row r="27" spans="1:27" ht="12.75">
      <c r="A27" s="25" t="s">
        <v>51</v>
      </c>
      <c r="B27" s="24"/>
      <c r="C27" s="6">
        <v>46667959</v>
      </c>
      <c r="D27" s="6"/>
      <c r="E27" s="7">
        <v>54068329</v>
      </c>
      <c r="F27" s="8">
        <v>53735106</v>
      </c>
      <c r="G27" s="8"/>
      <c r="H27" s="8"/>
      <c r="I27" s="8"/>
      <c r="J27" s="8"/>
      <c r="K27" s="8"/>
      <c r="L27" s="8">
        <v>21220</v>
      </c>
      <c r="M27" s="8"/>
      <c r="N27" s="8">
        <v>21220</v>
      </c>
      <c r="O27" s="8">
        <v>28736930</v>
      </c>
      <c r="P27" s="8">
        <v>3619363</v>
      </c>
      <c r="Q27" s="8">
        <v>4009561</v>
      </c>
      <c r="R27" s="8">
        <v>36365854</v>
      </c>
      <c r="S27" s="8">
        <v>3894256</v>
      </c>
      <c r="T27" s="8">
        <v>3976384</v>
      </c>
      <c r="U27" s="8">
        <v>3769328</v>
      </c>
      <c r="V27" s="8">
        <v>11639968</v>
      </c>
      <c r="W27" s="8">
        <v>48027042</v>
      </c>
      <c r="X27" s="8">
        <v>53735106</v>
      </c>
      <c r="Y27" s="8">
        <v>-5708064</v>
      </c>
      <c r="Z27" s="2">
        <v>-10.62</v>
      </c>
      <c r="AA27" s="6">
        <v>53735106</v>
      </c>
    </row>
    <row r="28" spans="1:27" ht="12.75">
      <c r="A28" s="25" t="s">
        <v>52</v>
      </c>
      <c r="B28" s="24"/>
      <c r="C28" s="6">
        <v>1699458</v>
      </c>
      <c r="D28" s="6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"/>
      <c r="AA28" s="6"/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1684150</v>
      </c>
      <c r="D30" s="6"/>
      <c r="E30" s="7">
        <v>2820000</v>
      </c>
      <c r="F30" s="8">
        <v>2551000</v>
      </c>
      <c r="G30" s="8">
        <v>250370</v>
      </c>
      <c r="H30" s="8">
        <v>16940</v>
      </c>
      <c r="I30" s="8">
        <v>314158</v>
      </c>
      <c r="J30" s="8">
        <v>581468</v>
      </c>
      <c r="K30" s="8">
        <v>513308</v>
      </c>
      <c r="L30" s="8">
        <v>73422</v>
      </c>
      <c r="M30" s="8">
        <v>25610</v>
      </c>
      <c r="N30" s="8">
        <v>612340</v>
      </c>
      <c r="O30" s="8">
        <v>64181</v>
      </c>
      <c r="P30" s="8">
        <v>17797</v>
      </c>
      <c r="Q30" s="8">
        <v>43743</v>
      </c>
      <c r="R30" s="8">
        <v>125721</v>
      </c>
      <c r="S30" s="8">
        <v>54857</v>
      </c>
      <c r="T30" s="8"/>
      <c r="U30" s="8">
        <v>119349</v>
      </c>
      <c r="V30" s="8">
        <v>174206</v>
      </c>
      <c r="W30" s="8">
        <v>1493735</v>
      </c>
      <c r="X30" s="8">
        <v>2551000</v>
      </c>
      <c r="Y30" s="8">
        <v>-1057265</v>
      </c>
      <c r="Z30" s="2">
        <v>-41.45</v>
      </c>
      <c r="AA30" s="6">
        <v>2551000</v>
      </c>
    </row>
    <row r="31" spans="1:27" ht="12.75">
      <c r="A31" s="25" t="s">
        <v>55</v>
      </c>
      <c r="B31" s="24"/>
      <c r="C31" s="6">
        <v>34158384</v>
      </c>
      <c r="D31" s="6"/>
      <c r="E31" s="7">
        <v>56002100</v>
      </c>
      <c r="F31" s="8">
        <v>42408384</v>
      </c>
      <c r="G31" s="8">
        <v>1217178</v>
      </c>
      <c r="H31" s="8">
        <v>2168528</v>
      </c>
      <c r="I31" s="8">
        <v>1648842</v>
      </c>
      <c r="J31" s="8">
        <v>5034548</v>
      </c>
      <c r="K31" s="8">
        <v>3226411</v>
      </c>
      <c r="L31" s="8">
        <v>2097338</v>
      </c>
      <c r="M31" s="8">
        <v>2564024</v>
      </c>
      <c r="N31" s="8">
        <v>7887773</v>
      </c>
      <c r="O31" s="8">
        <v>1532212</v>
      </c>
      <c r="P31" s="8">
        <v>2039694</v>
      </c>
      <c r="Q31" s="8">
        <v>2847191</v>
      </c>
      <c r="R31" s="8">
        <v>6419097</v>
      </c>
      <c r="S31" s="8">
        <v>986023</v>
      </c>
      <c r="T31" s="8">
        <v>2090222</v>
      </c>
      <c r="U31" s="8">
        <v>6088186</v>
      </c>
      <c r="V31" s="8">
        <v>9164431</v>
      </c>
      <c r="W31" s="8">
        <v>28505849</v>
      </c>
      <c r="X31" s="8">
        <v>42408384</v>
      </c>
      <c r="Y31" s="8">
        <v>-13902535</v>
      </c>
      <c r="Z31" s="2">
        <v>-32.78</v>
      </c>
      <c r="AA31" s="6">
        <v>42408384</v>
      </c>
    </row>
    <row r="32" spans="1:27" ht="12.75">
      <c r="A32" s="25" t="s">
        <v>43</v>
      </c>
      <c r="B32" s="24"/>
      <c r="C32" s="6">
        <v>4584943</v>
      </c>
      <c r="D32" s="6"/>
      <c r="E32" s="7">
        <v>12500000</v>
      </c>
      <c r="F32" s="8">
        <v>303000</v>
      </c>
      <c r="G32" s="8"/>
      <c r="H32" s="8"/>
      <c r="I32" s="8"/>
      <c r="J32" s="8"/>
      <c r="K32" s="8"/>
      <c r="L32" s="8">
        <v>52860</v>
      </c>
      <c r="M32" s="8"/>
      <c r="N32" s="8">
        <v>52860</v>
      </c>
      <c r="O32" s="8"/>
      <c r="P32" s="8">
        <v>280</v>
      </c>
      <c r="Q32" s="8">
        <v>101000</v>
      </c>
      <c r="R32" s="8">
        <v>101280</v>
      </c>
      <c r="S32" s="8"/>
      <c r="T32" s="8"/>
      <c r="U32" s="8"/>
      <c r="V32" s="8"/>
      <c r="W32" s="8">
        <v>154140</v>
      </c>
      <c r="X32" s="8">
        <v>303000</v>
      </c>
      <c r="Y32" s="8">
        <v>-148860</v>
      </c>
      <c r="Z32" s="2">
        <v>-49.13</v>
      </c>
      <c r="AA32" s="6">
        <v>303000</v>
      </c>
    </row>
    <row r="33" spans="1:27" ht="12.75">
      <c r="A33" s="25" t="s">
        <v>56</v>
      </c>
      <c r="B33" s="24"/>
      <c r="C33" s="6">
        <v>43898755</v>
      </c>
      <c r="D33" s="6"/>
      <c r="E33" s="7">
        <v>44557000</v>
      </c>
      <c r="F33" s="8">
        <v>46463460</v>
      </c>
      <c r="G33" s="8">
        <v>2918697</v>
      </c>
      <c r="H33" s="8">
        <v>4322898</v>
      </c>
      <c r="I33" s="8">
        <v>2782134</v>
      </c>
      <c r="J33" s="8">
        <v>10023729</v>
      </c>
      <c r="K33" s="8">
        <v>2903568</v>
      </c>
      <c r="L33" s="8">
        <v>3077739</v>
      </c>
      <c r="M33" s="8">
        <v>4000953</v>
      </c>
      <c r="N33" s="8">
        <v>9982260</v>
      </c>
      <c r="O33" s="8">
        <v>3552132</v>
      </c>
      <c r="P33" s="8">
        <v>3143149</v>
      </c>
      <c r="Q33" s="8">
        <v>2825090</v>
      </c>
      <c r="R33" s="8">
        <v>9520371</v>
      </c>
      <c r="S33" s="8">
        <v>2082989</v>
      </c>
      <c r="T33" s="8">
        <v>1462589</v>
      </c>
      <c r="U33" s="8">
        <v>2516439</v>
      </c>
      <c r="V33" s="8">
        <v>6062017</v>
      </c>
      <c r="W33" s="8">
        <v>35588377</v>
      </c>
      <c r="X33" s="8">
        <v>46463460</v>
      </c>
      <c r="Y33" s="8">
        <v>-10875083</v>
      </c>
      <c r="Z33" s="2">
        <v>-23.41</v>
      </c>
      <c r="AA33" s="6">
        <v>46463460</v>
      </c>
    </row>
    <row r="34" spans="1:27" ht="12.75">
      <c r="A34" s="23" t="s">
        <v>57</v>
      </c>
      <c r="B34" s="29"/>
      <c r="C34" s="6">
        <v>187470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241083882</v>
      </c>
      <c r="D35" s="33">
        <f>SUM(D24:D34)</f>
        <v>0</v>
      </c>
      <c r="E35" s="34">
        <f t="shared" si="1"/>
        <v>299296943</v>
      </c>
      <c r="F35" s="35">
        <f t="shared" si="1"/>
        <v>270776799</v>
      </c>
      <c r="G35" s="35">
        <f t="shared" si="1"/>
        <v>13598629</v>
      </c>
      <c r="H35" s="35">
        <f t="shared" si="1"/>
        <v>14701864</v>
      </c>
      <c r="I35" s="35">
        <f t="shared" si="1"/>
        <v>13713401</v>
      </c>
      <c r="J35" s="35">
        <f t="shared" si="1"/>
        <v>42013894</v>
      </c>
      <c r="K35" s="35">
        <f t="shared" si="1"/>
        <v>14841596</v>
      </c>
      <c r="L35" s="35">
        <f t="shared" si="1"/>
        <v>14373948</v>
      </c>
      <c r="M35" s="35">
        <f t="shared" si="1"/>
        <v>17828454</v>
      </c>
      <c r="N35" s="35">
        <f t="shared" si="1"/>
        <v>47043998</v>
      </c>
      <c r="O35" s="35">
        <f t="shared" si="1"/>
        <v>43670498</v>
      </c>
      <c r="P35" s="35">
        <f t="shared" si="1"/>
        <v>20875626</v>
      </c>
      <c r="Q35" s="35">
        <f t="shared" si="1"/>
        <v>19504114</v>
      </c>
      <c r="R35" s="35">
        <f t="shared" si="1"/>
        <v>84050238</v>
      </c>
      <c r="S35" s="35">
        <f t="shared" si="1"/>
        <v>17008784</v>
      </c>
      <c r="T35" s="35">
        <f t="shared" si="1"/>
        <v>17398835</v>
      </c>
      <c r="U35" s="35">
        <f t="shared" si="1"/>
        <v>23892657</v>
      </c>
      <c r="V35" s="35">
        <f t="shared" si="1"/>
        <v>58300276</v>
      </c>
      <c r="W35" s="35">
        <f t="shared" si="1"/>
        <v>231408406</v>
      </c>
      <c r="X35" s="35">
        <f t="shared" si="1"/>
        <v>270776799</v>
      </c>
      <c r="Y35" s="35">
        <f t="shared" si="1"/>
        <v>-39368393</v>
      </c>
      <c r="Z35" s="36">
        <f>+IF(X35&lt;&gt;0,+(Y35/X35)*100,0)</f>
        <v>-14.539056944830786</v>
      </c>
      <c r="AA35" s="33">
        <f>SUM(AA24:AA34)</f>
        <v>270776799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-36387439</v>
      </c>
      <c r="D37" s="46">
        <f>+D21-D35</f>
        <v>0</v>
      </c>
      <c r="E37" s="47">
        <f t="shared" si="2"/>
        <v>-78885995</v>
      </c>
      <c r="F37" s="48">
        <f t="shared" si="2"/>
        <v>-43534611</v>
      </c>
      <c r="G37" s="48">
        <f t="shared" si="2"/>
        <v>71129280</v>
      </c>
      <c r="H37" s="48">
        <f t="shared" si="2"/>
        <v>-11332308</v>
      </c>
      <c r="I37" s="48">
        <f t="shared" si="2"/>
        <v>-10736337</v>
      </c>
      <c r="J37" s="48">
        <f t="shared" si="2"/>
        <v>49060635</v>
      </c>
      <c r="K37" s="48">
        <f t="shared" si="2"/>
        <v>-12539307</v>
      </c>
      <c r="L37" s="48">
        <f t="shared" si="2"/>
        <v>-11105012</v>
      </c>
      <c r="M37" s="48">
        <f t="shared" si="2"/>
        <v>48968433</v>
      </c>
      <c r="N37" s="48">
        <f t="shared" si="2"/>
        <v>25324114</v>
      </c>
      <c r="O37" s="48">
        <f t="shared" si="2"/>
        <v>-31659539</v>
      </c>
      <c r="P37" s="48">
        <f t="shared" si="2"/>
        <v>-26813534</v>
      </c>
      <c r="Q37" s="48">
        <f t="shared" si="2"/>
        <v>30190699</v>
      </c>
      <c r="R37" s="48">
        <f t="shared" si="2"/>
        <v>-28282374</v>
      </c>
      <c r="S37" s="48">
        <f t="shared" si="2"/>
        <v>-12177396</v>
      </c>
      <c r="T37" s="48">
        <f t="shared" si="2"/>
        <v>-18179816</v>
      </c>
      <c r="U37" s="48">
        <f t="shared" si="2"/>
        <v>-22153701</v>
      </c>
      <c r="V37" s="48">
        <f t="shared" si="2"/>
        <v>-52510913</v>
      </c>
      <c r="W37" s="48">
        <f t="shared" si="2"/>
        <v>-6408538</v>
      </c>
      <c r="X37" s="48">
        <f>IF(F21=F35,0,X21-X35)</f>
        <v>-43534611</v>
      </c>
      <c r="Y37" s="48">
        <f t="shared" si="2"/>
        <v>37126073</v>
      </c>
      <c r="Z37" s="49">
        <f>+IF(X37&lt;&gt;0,+(Y37/X37)*100,0)</f>
        <v>-85.27944122436284</v>
      </c>
      <c r="AA37" s="46">
        <f>+AA21-AA35</f>
        <v>-43534611</v>
      </c>
    </row>
    <row r="38" spans="1:27" ht="22.5" customHeight="1">
      <c r="A38" s="50" t="s">
        <v>60</v>
      </c>
      <c r="B38" s="29"/>
      <c r="C38" s="6">
        <v>52702422</v>
      </c>
      <c r="D38" s="6"/>
      <c r="E38" s="7">
        <v>63616000</v>
      </c>
      <c r="F38" s="8">
        <v>73206010</v>
      </c>
      <c r="G38" s="8"/>
      <c r="H38" s="8">
        <v>1054183</v>
      </c>
      <c r="I38" s="8">
        <v>1056650</v>
      </c>
      <c r="J38" s="8">
        <v>2110833</v>
      </c>
      <c r="K38" s="8">
        <v>1325968</v>
      </c>
      <c r="L38" s="8">
        <v>2823164</v>
      </c>
      <c r="M38" s="8">
        <v>1817455</v>
      </c>
      <c r="N38" s="8">
        <v>5966587</v>
      </c>
      <c r="O38" s="8">
        <v>3596846</v>
      </c>
      <c r="P38" s="8">
        <v>2754891</v>
      </c>
      <c r="Q38" s="8">
        <v>7144742</v>
      </c>
      <c r="R38" s="8">
        <v>13496479</v>
      </c>
      <c r="S38" s="8"/>
      <c r="T38" s="8">
        <v>6439251</v>
      </c>
      <c r="U38" s="8">
        <v>10021530</v>
      </c>
      <c r="V38" s="8">
        <v>16460781</v>
      </c>
      <c r="W38" s="8">
        <v>38034680</v>
      </c>
      <c r="X38" s="8">
        <v>73206010</v>
      </c>
      <c r="Y38" s="8">
        <v>-35171330</v>
      </c>
      <c r="Z38" s="2">
        <v>-48.04</v>
      </c>
      <c r="AA38" s="6">
        <v>73206010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16314983</v>
      </c>
      <c r="D41" s="56">
        <f>SUM(D37:D40)</f>
        <v>0</v>
      </c>
      <c r="E41" s="57">
        <f t="shared" si="3"/>
        <v>-15269995</v>
      </c>
      <c r="F41" s="58">
        <f t="shared" si="3"/>
        <v>29671399</v>
      </c>
      <c r="G41" s="58">
        <f t="shared" si="3"/>
        <v>71129280</v>
      </c>
      <c r="H41" s="58">
        <f t="shared" si="3"/>
        <v>-10278125</v>
      </c>
      <c r="I41" s="58">
        <f t="shared" si="3"/>
        <v>-9679687</v>
      </c>
      <c r="J41" s="58">
        <f t="shared" si="3"/>
        <v>51171468</v>
      </c>
      <c r="K41" s="58">
        <f t="shared" si="3"/>
        <v>-11213339</v>
      </c>
      <c r="L41" s="58">
        <f t="shared" si="3"/>
        <v>-8281848</v>
      </c>
      <c r="M41" s="58">
        <f t="shared" si="3"/>
        <v>50785888</v>
      </c>
      <c r="N41" s="58">
        <f t="shared" si="3"/>
        <v>31290701</v>
      </c>
      <c r="O41" s="58">
        <f t="shared" si="3"/>
        <v>-28062693</v>
      </c>
      <c r="P41" s="58">
        <f t="shared" si="3"/>
        <v>-24058643</v>
      </c>
      <c r="Q41" s="58">
        <f t="shared" si="3"/>
        <v>37335441</v>
      </c>
      <c r="R41" s="58">
        <f t="shared" si="3"/>
        <v>-14785895</v>
      </c>
      <c r="S41" s="58">
        <f t="shared" si="3"/>
        <v>-12177396</v>
      </c>
      <c r="T41" s="58">
        <f t="shared" si="3"/>
        <v>-11740565</v>
      </c>
      <c r="U41" s="58">
        <f t="shared" si="3"/>
        <v>-12132171</v>
      </c>
      <c r="V41" s="58">
        <f t="shared" si="3"/>
        <v>-36050132</v>
      </c>
      <c r="W41" s="58">
        <f t="shared" si="3"/>
        <v>31626142</v>
      </c>
      <c r="X41" s="58">
        <f t="shared" si="3"/>
        <v>29671399</v>
      </c>
      <c r="Y41" s="58">
        <f t="shared" si="3"/>
        <v>1954743</v>
      </c>
      <c r="Z41" s="59">
        <f>+IF(X41&lt;&gt;0,+(Y41/X41)*100,0)</f>
        <v>6.587970455993666</v>
      </c>
      <c r="AA41" s="56">
        <f>SUM(AA37:AA40)</f>
        <v>29671399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16314983</v>
      </c>
      <c r="D43" s="64">
        <f>+D41-D42</f>
        <v>0</v>
      </c>
      <c r="E43" s="65">
        <f t="shared" si="4"/>
        <v>-15269995</v>
      </c>
      <c r="F43" s="66">
        <f t="shared" si="4"/>
        <v>29671399</v>
      </c>
      <c r="G43" s="66">
        <f t="shared" si="4"/>
        <v>71129280</v>
      </c>
      <c r="H43" s="66">
        <f t="shared" si="4"/>
        <v>-10278125</v>
      </c>
      <c r="I43" s="66">
        <f t="shared" si="4"/>
        <v>-9679687</v>
      </c>
      <c r="J43" s="66">
        <f t="shared" si="4"/>
        <v>51171468</v>
      </c>
      <c r="K43" s="66">
        <f t="shared" si="4"/>
        <v>-11213339</v>
      </c>
      <c r="L43" s="66">
        <f t="shared" si="4"/>
        <v>-8281848</v>
      </c>
      <c r="M43" s="66">
        <f t="shared" si="4"/>
        <v>50785888</v>
      </c>
      <c r="N43" s="66">
        <f t="shared" si="4"/>
        <v>31290701</v>
      </c>
      <c r="O43" s="66">
        <f t="shared" si="4"/>
        <v>-28062693</v>
      </c>
      <c r="P43" s="66">
        <f t="shared" si="4"/>
        <v>-24058643</v>
      </c>
      <c r="Q43" s="66">
        <f t="shared" si="4"/>
        <v>37335441</v>
      </c>
      <c r="R43" s="66">
        <f t="shared" si="4"/>
        <v>-14785895</v>
      </c>
      <c r="S43" s="66">
        <f t="shared" si="4"/>
        <v>-12177396</v>
      </c>
      <c r="T43" s="66">
        <f t="shared" si="4"/>
        <v>-11740565</v>
      </c>
      <c r="U43" s="66">
        <f t="shared" si="4"/>
        <v>-12132171</v>
      </c>
      <c r="V43" s="66">
        <f t="shared" si="4"/>
        <v>-36050132</v>
      </c>
      <c r="W43" s="66">
        <f t="shared" si="4"/>
        <v>31626142</v>
      </c>
      <c r="X43" s="66">
        <f t="shared" si="4"/>
        <v>29671399</v>
      </c>
      <c r="Y43" s="66">
        <f t="shared" si="4"/>
        <v>1954743</v>
      </c>
      <c r="Z43" s="67">
        <f>+IF(X43&lt;&gt;0,+(Y43/X43)*100,0)</f>
        <v>6.587970455993666</v>
      </c>
      <c r="AA43" s="64">
        <f>+AA41-AA42</f>
        <v>29671399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16314983</v>
      </c>
      <c r="D45" s="56">
        <f>SUM(D43:D44)</f>
        <v>0</v>
      </c>
      <c r="E45" s="57">
        <f t="shared" si="5"/>
        <v>-15269995</v>
      </c>
      <c r="F45" s="58">
        <f t="shared" si="5"/>
        <v>29671399</v>
      </c>
      <c r="G45" s="58">
        <f t="shared" si="5"/>
        <v>71129280</v>
      </c>
      <c r="H45" s="58">
        <f t="shared" si="5"/>
        <v>-10278125</v>
      </c>
      <c r="I45" s="58">
        <f t="shared" si="5"/>
        <v>-9679687</v>
      </c>
      <c r="J45" s="58">
        <f t="shared" si="5"/>
        <v>51171468</v>
      </c>
      <c r="K45" s="58">
        <f t="shared" si="5"/>
        <v>-11213339</v>
      </c>
      <c r="L45" s="58">
        <f t="shared" si="5"/>
        <v>-8281848</v>
      </c>
      <c r="M45" s="58">
        <f t="shared" si="5"/>
        <v>50785888</v>
      </c>
      <c r="N45" s="58">
        <f t="shared" si="5"/>
        <v>31290701</v>
      </c>
      <c r="O45" s="58">
        <f t="shared" si="5"/>
        <v>-28062693</v>
      </c>
      <c r="P45" s="58">
        <f t="shared" si="5"/>
        <v>-24058643</v>
      </c>
      <c r="Q45" s="58">
        <f t="shared" si="5"/>
        <v>37335441</v>
      </c>
      <c r="R45" s="58">
        <f t="shared" si="5"/>
        <v>-14785895</v>
      </c>
      <c r="S45" s="58">
        <f t="shared" si="5"/>
        <v>-12177396</v>
      </c>
      <c r="T45" s="58">
        <f t="shared" si="5"/>
        <v>-11740565</v>
      </c>
      <c r="U45" s="58">
        <f t="shared" si="5"/>
        <v>-12132171</v>
      </c>
      <c r="V45" s="58">
        <f t="shared" si="5"/>
        <v>-36050132</v>
      </c>
      <c r="W45" s="58">
        <f t="shared" si="5"/>
        <v>31626142</v>
      </c>
      <c r="X45" s="58">
        <f t="shared" si="5"/>
        <v>29671399</v>
      </c>
      <c r="Y45" s="58">
        <f t="shared" si="5"/>
        <v>1954743</v>
      </c>
      <c r="Z45" s="59">
        <f>+IF(X45&lt;&gt;0,+(Y45/X45)*100,0)</f>
        <v>6.587970455993666</v>
      </c>
      <c r="AA45" s="56">
        <f>SUM(AA43:AA44)</f>
        <v>29671399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16314983</v>
      </c>
      <c r="D47" s="71">
        <f>SUM(D45:D46)</f>
        <v>0</v>
      </c>
      <c r="E47" s="72">
        <f t="shared" si="6"/>
        <v>-15269995</v>
      </c>
      <c r="F47" s="73">
        <f t="shared" si="6"/>
        <v>29671399</v>
      </c>
      <c r="G47" s="73">
        <f t="shared" si="6"/>
        <v>71129280</v>
      </c>
      <c r="H47" s="74">
        <f t="shared" si="6"/>
        <v>-10278125</v>
      </c>
      <c r="I47" s="74">
        <f t="shared" si="6"/>
        <v>-9679687</v>
      </c>
      <c r="J47" s="74">
        <f t="shared" si="6"/>
        <v>51171468</v>
      </c>
      <c r="K47" s="74">
        <f t="shared" si="6"/>
        <v>-11213339</v>
      </c>
      <c r="L47" s="74">
        <f t="shared" si="6"/>
        <v>-8281848</v>
      </c>
      <c r="M47" s="73">
        <f t="shared" si="6"/>
        <v>50785888</v>
      </c>
      <c r="N47" s="73">
        <f t="shared" si="6"/>
        <v>31290701</v>
      </c>
      <c r="O47" s="74">
        <f t="shared" si="6"/>
        <v>-28062693</v>
      </c>
      <c r="P47" s="74">
        <f t="shared" si="6"/>
        <v>-24058643</v>
      </c>
      <c r="Q47" s="74">
        <f t="shared" si="6"/>
        <v>37335441</v>
      </c>
      <c r="R47" s="74">
        <f t="shared" si="6"/>
        <v>-14785895</v>
      </c>
      <c r="S47" s="74">
        <f t="shared" si="6"/>
        <v>-12177396</v>
      </c>
      <c r="T47" s="73">
        <f t="shared" si="6"/>
        <v>-11740565</v>
      </c>
      <c r="U47" s="73">
        <f t="shared" si="6"/>
        <v>-12132171</v>
      </c>
      <c r="V47" s="74">
        <f t="shared" si="6"/>
        <v>-36050132</v>
      </c>
      <c r="W47" s="74">
        <f t="shared" si="6"/>
        <v>31626142</v>
      </c>
      <c r="X47" s="74">
        <f t="shared" si="6"/>
        <v>29671399</v>
      </c>
      <c r="Y47" s="74">
        <f t="shared" si="6"/>
        <v>1954743</v>
      </c>
      <c r="Z47" s="75">
        <f>+IF(X47&lt;&gt;0,+(Y47/X47)*100,0)</f>
        <v>6.587970455993666</v>
      </c>
      <c r="AA47" s="76">
        <f>SUM(AA45:AA46)</f>
        <v>29671399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31362106</v>
      </c>
      <c r="D5" s="6"/>
      <c r="E5" s="7">
        <v>37561095</v>
      </c>
      <c r="F5" s="8">
        <v>32380488</v>
      </c>
      <c r="G5" s="8">
        <v>3016052</v>
      </c>
      <c r="H5" s="8">
        <v>2857290</v>
      </c>
      <c r="I5" s="8">
        <v>2990744</v>
      </c>
      <c r="J5" s="8">
        <v>8864086</v>
      </c>
      <c r="K5" s="8">
        <v>2728436</v>
      </c>
      <c r="L5" s="8">
        <v>2817964</v>
      </c>
      <c r="M5" s="8">
        <v>2910688</v>
      </c>
      <c r="N5" s="8">
        <v>8457088</v>
      </c>
      <c r="O5" s="8">
        <v>2811267</v>
      </c>
      <c r="P5" s="8">
        <v>2673722</v>
      </c>
      <c r="Q5" s="8">
        <v>2599095</v>
      </c>
      <c r="R5" s="8">
        <v>8084084</v>
      </c>
      <c r="S5" s="8">
        <v>2780879</v>
      </c>
      <c r="T5" s="8">
        <v>2117632</v>
      </c>
      <c r="U5" s="8">
        <v>2341673</v>
      </c>
      <c r="V5" s="8">
        <v>7240184</v>
      </c>
      <c r="W5" s="8">
        <v>32645442</v>
      </c>
      <c r="X5" s="8">
        <v>32380488</v>
      </c>
      <c r="Y5" s="8">
        <v>264954</v>
      </c>
      <c r="Z5" s="2">
        <v>0.82</v>
      </c>
      <c r="AA5" s="6">
        <v>32380488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3305343</v>
      </c>
      <c r="D9" s="6"/>
      <c r="E9" s="7">
        <v>3799676</v>
      </c>
      <c r="F9" s="8">
        <v>3799676</v>
      </c>
      <c r="G9" s="8">
        <v>287824</v>
      </c>
      <c r="H9" s="8">
        <v>289388</v>
      </c>
      <c r="I9" s="8">
        <v>288208</v>
      </c>
      <c r="J9" s="8">
        <v>865420</v>
      </c>
      <c r="K9" s="8">
        <v>287742</v>
      </c>
      <c r="L9" s="8">
        <v>287962</v>
      </c>
      <c r="M9" s="8">
        <v>287962</v>
      </c>
      <c r="N9" s="8">
        <v>863666</v>
      </c>
      <c r="O9" s="8">
        <v>258232</v>
      </c>
      <c r="P9" s="8">
        <v>287746</v>
      </c>
      <c r="Q9" s="8">
        <v>287746</v>
      </c>
      <c r="R9" s="8">
        <v>833724</v>
      </c>
      <c r="S9" s="8">
        <v>287746</v>
      </c>
      <c r="T9" s="8">
        <v>287746</v>
      </c>
      <c r="U9" s="8">
        <v>285142</v>
      </c>
      <c r="V9" s="8">
        <v>860634</v>
      </c>
      <c r="W9" s="8">
        <v>3423444</v>
      </c>
      <c r="X9" s="8">
        <v>3799676</v>
      </c>
      <c r="Y9" s="8">
        <v>-376232</v>
      </c>
      <c r="Z9" s="2">
        <v>-9.9</v>
      </c>
      <c r="AA9" s="6">
        <v>3799676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829029</v>
      </c>
      <c r="D11" s="6"/>
      <c r="E11" s="7">
        <v>1144240</v>
      </c>
      <c r="F11" s="8">
        <v>862210</v>
      </c>
      <c r="G11" s="8">
        <v>71432</v>
      </c>
      <c r="H11" s="8">
        <v>70325</v>
      </c>
      <c r="I11" s="8">
        <v>68031</v>
      </c>
      <c r="J11" s="8">
        <v>209788</v>
      </c>
      <c r="K11" s="8">
        <v>71238</v>
      </c>
      <c r="L11" s="8">
        <v>71260</v>
      </c>
      <c r="M11" s="8">
        <v>82942</v>
      </c>
      <c r="N11" s="8">
        <v>225440</v>
      </c>
      <c r="O11" s="8">
        <v>79148</v>
      </c>
      <c r="P11" s="8">
        <v>78159</v>
      </c>
      <c r="Q11" s="8">
        <v>74079</v>
      </c>
      <c r="R11" s="8">
        <v>231386</v>
      </c>
      <c r="S11" s="8">
        <v>72270</v>
      </c>
      <c r="T11" s="8">
        <v>43174</v>
      </c>
      <c r="U11" s="8">
        <v>54771</v>
      </c>
      <c r="V11" s="8">
        <v>170215</v>
      </c>
      <c r="W11" s="8">
        <v>836829</v>
      </c>
      <c r="X11" s="8">
        <v>862210</v>
      </c>
      <c r="Y11" s="8">
        <v>-25381</v>
      </c>
      <c r="Z11" s="2">
        <v>-2.94</v>
      </c>
      <c r="AA11" s="6">
        <v>862210</v>
      </c>
    </row>
    <row r="12" spans="1:27" ht="12.75">
      <c r="A12" s="25" t="s">
        <v>37</v>
      </c>
      <c r="B12" s="29"/>
      <c r="C12" s="6">
        <v>7944839</v>
      </c>
      <c r="D12" s="6"/>
      <c r="E12" s="7">
        <v>7741359</v>
      </c>
      <c r="F12" s="8">
        <v>7741359</v>
      </c>
      <c r="G12" s="8">
        <v>683541</v>
      </c>
      <c r="H12" s="8">
        <v>782916</v>
      </c>
      <c r="I12" s="8">
        <v>625399</v>
      </c>
      <c r="J12" s="8">
        <v>2091856</v>
      </c>
      <c r="K12" s="8">
        <v>551759</v>
      </c>
      <c r="L12" s="8">
        <v>532729</v>
      </c>
      <c r="M12" s="8">
        <v>1129315</v>
      </c>
      <c r="N12" s="8">
        <v>2213803</v>
      </c>
      <c r="O12" s="8">
        <v>774846</v>
      </c>
      <c r="P12" s="8">
        <v>929177</v>
      </c>
      <c r="Q12" s="8">
        <v>651740</v>
      </c>
      <c r="R12" s="8">
        <v>2355763</v>
      </c>
      <c r="S12" s="8">
        <v>570400</v>
      </c>
      <c r="T12" s="8">
        <v>497111</v>
      </c>
      <c r="U12" s="8">
        <v>403620</v>
      </c>
      <c r="V12" s="8">
        <v>1471131</v>
      </c>
      <c r="W12" s="8">
        <v>8132553</v>
      </c>
      <c r="X12" s="8">
        <v>7741359</v>
      </c>
      <c r="Y12" s="8">
        <v>391194</v>
      </c>
      <c r="Z12" s="2">
        <v>5.05</v>
      </c>
      <c r="AA12" s="6">
        <v>7741359</v>
      </c>
    </row>
    <row r="13" spans="1:27" ht="12.75">
      <c r="A13" s="23" t="s">
        <v>38</v>
      </c>
      <c r="B13" s="29"/>
      <c r="C13" s="6"/>
      <c r="D13" s="6"/>
      <c r="E13" s="7">
        <v>1800000</v>
      </c>
      <c r="F13" s="8">
        <v>2194758</v>
      </c>
      <c r="G13" s="8"/>
      <c r="H13" s="8"/>
      <c r="I13" s="8"/>
      <c r="J13" s="8"/>
      <c r="K13" s="8">
        <v>283514</v>
      </c>
      <c r="L13" s="8">
        <v>306374</v>
      </c>
      <c r="M13" s="8">
        <v>325213</v>
      </c>
      <c r="N13" s="8">
        <v>915101</v>
      </c>
      <c r="O13" s="8">
        <v>342326</v>
      </c>
      <c r="P13" s="8">
        <v>352027</v>
      </c>
      <c r="Q13" s="8">
        <v>371760</v>
      </c>
      <c r="R13" s="8">
        <v>1066113</v>
      </c>
      <c r="S13" s="8">
        <v>385550</v>
      </c>
      <c r="T13" s="8">
        <v>394332</v>
      </c>
      <c r="U13" s="8">
        <v>370659</v>
      </c>
      <c r="V13" s="8">
        <v>1150541</v>
      </c>
      <c r="W13" s="8">
        <v>3131755</v>
      </c>
      <c r="X13" s="8">
        <v>2194758</v>
      </c>
      <c r="Y13" s="8">
        <v>936997</v>
      </c>
      <c r="Z13" s="2">
        <v>42.69</v>
      </c>
      <c r="AA13" s="6">
        <v>2194758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4072619</v>
      </c>
      <c r="D15" s="6"/>
      <c r="E15" s="7">
        <v>664797</v>
      </c>
      <c r="F15" s="8">
        <v>694797</v>
      </c>
      <c r="G15" s="8">
        <v>55700</v>
      </c>
      <c r="H15" s="8">
        <v>693608</v>
      </c>
      <c r="I15" s="8">
        <v>369658</v>
      </c>
      <c r="J15" s="8">
        <v>1118966</v>
      </c>
      <c r="K15" s="8">
        <v>93195</v>
      </c>
      <c r="L15" s="8">
        <v>91466</v>
      </c>
      <c r="M15" s="8">
        <v>150242</v>
      </c>
      <c r="N15" s="8">
        <v>334903</v>
      </c>
      <c r="O15" s="8">
        <v>127914</v>
      </c>
      <c r="P15" s="8">
        <v>172295</v>
      </c>
      <c r="Q15" s="8">
        <v>131535</v>
      </c>
      <c r="R15" s="8">
        <v>431744</v>
      </c>
      <c r="S15" s="8">
        <v>75056</v>
      </c>
      <c r="T15" s="8">
        <v>105758</v>
      </c>
      <c r="U15" s="8">
        <v>208166</v>
      </c>
      <c r="V15" s="8">
        <v>388980</v>
      </c>
      <c r="W15" s="8">
        <v>2274593</v>
      </c>
      <c r="X15" s="8">
        <v>694797</v>
      </c>
      <c r="Y15" s="8">
        <v>1579796</v>
      </c>
      <c r="Z15" s="2">
        <v>227.38</v>
      </c>
      <c r="AA15" s="6">
        <v>694797</v>
      </c>
    </row>
    <row r="16" spans="1:27" ht="12.75">
      <c r="A16" s="23" t="s">
        <v>41</v>
      </c>
      <c r="B16" s="29"/>
      <c r="C16" s="6">
        <v>959155</v>
      </c>
      <c r="D16" s="6"/>
      <c r="E16" s="7">
        <v>998133</v>
      </c>
      <c r="F16" s="8">
        <v>720143</v>
      </c>
      <c r="G16" s="8">
        <v>57643</v>
      </c>
      <c r="H16" s="8">
        <v>60944</v>
      </c>
      <c r="I16" s="8">
        <v>45617</v>
      </c>
      <c r="J16" s="8">
        <v>164204</v>
      </c>
      <c r="K16" s="8">
        <v>57899</v>
      </c>
      <c r="L16" s="8">
        <v>46294</v>
      </c>
      <c r="M16" s="8">
        <v>41766</v>
      </c>
      <c r="N16" s="8">
        <v>145959</v>
      </c>
      <c r="O16" s="8">
        <v>43170</v>
      </c>
      <c r="P16" s="8">
        <v>38579</v>
      </c>
      <c r="Q16" s="8">
        <v>55872</v>
      </c>
      <c r="R16" s="8">
        <v>137621</v>
      </c>
      <c r="S16" s="8"/>
      <c r="T16" s="8">
        <v>198</v>
      </c>
      <c r="U16" s="8">
        <v>45262</v>
      </c>
      <c r="V16" s="8">
        <v>45460</v>
      </c>
      <c r="W16" s="8">
        <v>493244</v>
      </c>
      <c r="X16" s="8">
        <v>720143</v>
      </c>
      <c r="Y16" s="8">
        <v>-226899</v>
      </c>
      <c r="Z16" s="2">
        <v>-31.51</v>
      </c>
      <c r="AA16" s="6">
        <v>720143</v>
      </c>
    </row>
    <row r="17" spans="1:27" ht="12.75">
      <c r="A17" s="23" t="s">
        <v>42</v>
      </c>
      <c r="B17" s="29"/>
      <c r="C17" s="6"/>
      <c r="D17" s="6"/>
      <c r="E17" s="7"/>
      <c r="F17" s="8">
        <v>30860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30860</v>
      </c>
      <c r="Y17" s="8">
        <v>-30860</v>
      </c>
      <c r="Z17" s="2">
        <v>-100</v>
      </c>
      <c r="AA17" s="6">
        <v>30860</v>
      </c>
    </row>
    <row r="18" spans="1:27" ht="12.75">
      <c r="A18" s="23" t="s">
        <v>43</v>
      </c>
      <c r="B18" s="29"/>
      <c r="C18" s="6">
        <v>126956807</v>
      </c>
      <c r="D18" s="6"/>
      <c r="E18" s="7">
        <v>135407000</v>
      </c>
      <c r="F18" s="8">
        <v>136323343</v>
      </c>
      <c r="G18" s="8">
        <v>52445000</v>
      </c>
      <c r="H18" s="8">
        <v>932915</v>
      </c>
      <c r="I18" s="8">
        <v>387667</v>
      </c>
      <c r="J18" s="8">
        <v>53765582</v>
      </c>
      <c r="K18" s="8">
        <v>836757</v>
      </c>
      <c r="L18" s="8">
        <v>2107238</v>
      </c>
      <c r="M18" s="8">
        <v>43064089</v>
      </c>
      <c r="N18" s="8">
        <v>46008084</v>
      </c>
      <c r="O18" s="8">
        <v>713650</v>
      </c>
      <c r="P18" s="8">
        <v>978312</v>
      </c>
      <c r="Q18" s="8">
        <v>31468000</v>
      </c>
      <c r="R18" s="8">
        <v>33159962</v>
      </c>
      <c r="S18" s="8">
        <v>1216098</v>
      </c>
      <c r="T18" s="8">
        <v>446755</v>
      </c>
      <c r="U18" s="8">
        <v>1198020</v>
      </c>
      <c r="V18" s="8">
        <v>2860873</v>
      </c>
      <c r="W18" s="8">
        <v>135794501</v>
      </c>
      <c r="X18" s="8">
        <v>136323343</v>
      </c>
      <c r="Y18" s="8">
        <v>-528842</v>
      </c>
      <c r="Z18" s="2">
        <v>-0.39</v>
      </c>
      <c r="AA18" s="6">
        <v>136323343</v>
      </c>
    </row>
    <row r="19" spans="1:27" ht="12.75">
      <c r="A19" s="23" t="s">
        <v>44</v>
      </c>
      <c r="B19" s="29"/>
      <c r="C19" s="6">
        <v>2056370</v>
      </c>
      <c r="D19" s="6"/>
      <c r="E19" s="7">
        <v>1594750</v>
      </c>
      <c r="F19" s="26">
        <v>985950</v>
      </c>
      <c r="G19" s="26">
        <v>71719</v>
      </c>
      <c r="H19" s="26">
        <v>51011</v>
      </c>
      <c r="I19" s="26">
        <v>12466</v>
      </c>
      <c r="J19" s="26">
        <v>135196</v>
      </c>
      <c r="K19" s="26">
        <v>8031</v>
      </c>
      <c r="L19" s="26">
        <v>18909</v>
      </c>
      <c r="M19" s="26">
        <v>61679</v>
      </c>
      <c r="N19" s="26">
        <v>88619</v>
      </c>
      <c r="O19" s="26">
        <v>14249</v>
      </c>
      <c r="P19" s="26">
        <v>27856</v>
      </c>
      <c r="Q19" s="26">
        <v>6250</v>
      </c>
      <c r="R19" s="26">
        <v>48355</v>
      </c>
      <c r="S19" s="26">
        <v>1833</v>
      </c>
      <c r="T19" s="26">
        <v>46412</v>
      </c>
      <c r="U19" s="26">
        <v>55857</v>
      </c>
      <c r="V19" s="26">
        <v>104102</v>
      </c>
      <c r="W19" s="26">
        <v>376272</v>
      </c>
      <c r="X19" s="26">
        <v>985950</v>
      </c>
      <c r="Y19" s="26">
        <v>-609678</v>
      </c>
      <c r="Z19" s="27">
        <v>-61.84</v>
      </c>
      <c r="AA19" s="28">
        <v>985950</v>
      </c>
    </row>
    <row r="20" spans="1:27" ht="12.75">
      <c r="A20" s="23" t="s">
        <v>45</v>
      </c>
      <c r="B20" s="29"/>
      <c r="C20" s="6">
        <v>614283</v>
      </c>
      <c r="D20" s="6"/>
      <c r="E20" s="7">
        <v>345000</v>
      </c>
      <c r="F20" s="8">
        <v>4803835</v>
      </c>
      <c r="G20" s="8"/>
      <c r="H20" s="8">
        <v>7043478</v>
      </c>
      <c r="I20" s="30"/>
      <c r="J20" s="8">
        <v>7043478</v>
      </c>
      <c r="K20" s="8"/>
      <c r="L20" s="8"/>
      <c r="M20" s="8"/>
      <c r="N20" s="8"/>
      <c r="O20" s="8"/>
      <c r="P20" s="30"/>
      <c r="Q20" s="8"/>
      <c r="R20" s="8"/>
      <c r="S20" s="8"/>
      <c r="T20" s="8">
        <v>-300000</v>
      </c>
      <c r="U20" s="8">
        <v>-2484643</v>
      </c>
      <c r="V20" s="8">
        <v>-2784643</v>
      </c>
      <c r="W20" s="30">
        <v>4258835</v>
      </c>
      <c r="X20" s="8">
        <v>4803835</v>
      </c>
      <c r="Y20" s="8">
        <v>-545000</v>
      </c>
      <c r="Z20" s="2">
        <v>-11.35</v>
      </c>
      <c r="AA20" s="6">
        <v>4803835</v>
      </c>
    </row>
    <row r="21" spans="1:27" ht="24.75" customHeight="1">
      <c r="A21" s="31" t="s">
        <v>46</v>
      </c>
      <c r="B21" s="32"/>
      <c r="C21" s="33">
        <f aca="true" t="shared" si="0" ref="C21:Y21">SUM(C5:C20)</f>
        <v>178100551</v>
      </c>
      <c r="D21" s="33">
        <f t="shared" si="0"/>
        <v>0</v>
      </c>
      <c r="E21" s="34">
        <f t="shared" si="0"/>
        <v>191056050</v>
      </c>
      <c r="F21" s="35">
        <f t="shared" si="0"/>
        <v>190537419</v>
      </c>
      <c r="G21" s="35">
        <f t="shared" si="0"/>
        <v>56688911</v>
      </c>
      <c r="H21" s="35">
        <f t="shared" si="0"/>
        <v>12781875</v>
      </c>
      <c r="I21" s="35">
        <f t="shared" si="0"/>
        <v>4787790</v>
      </c>
      <c r="J21" s="35">
        <f t="shared" si="0"/>
        <v>74258576</v>
      </c>
      <c r="K21" s="35">
        <f t="shared" si="0"/>
        <v>4918571</v>
      </c>
      <c r="L21" s="35">
        <f t="shared" si="0"/>
        <v>6280196</v>
      </c>
      <c r="M21" s="35">
        <f t="shared" si="0"/>
        <v>48053896</v>
      </c>
      <c r="N21" s="35">
        <f t="shared" si="0"/>
        <v>59252663</v>
      </c>
      <c r="O21" s="35">
        <f t="shared" si="0"/>
        <v>5164802</v>
      </c>
      <c r="P21" s="35">
        <f t="shared" si="0"/>
        <v>5537873</v>
      </c>
      <c r="Q21" s="35">
        <f t="shared" si="0"/>
        <v>35646077</v>
      </c>
      <c r="R21" s="35">
        <f t="shared" si="0"/>
        <v>46348752</v>
      </c>
      <c r="S21" s="35">
        <f t="shared" si="0"/>
        <v>5389832</v>
      </c>
      <c r="T21" s="35">
        <f t="shared" si="0"/>
        <v>3639118</v>
      </c>
      <c r="U21" s="35">
        <f t="shared" si="0"/>
        <v>2478527</v>
      </c>
      <c r="V21" s="35">
        <f t="shared" si="0"/>
        <v>11507477</v>
      </c>
      <c r="W21" s="35">
        <f t="shared" si="0"/>
        <v>191367468</v>
      </c>
      <c r="X21" s="35">
        <f t="shared" si="0"/>
        <v>190537419</v>
      </c>
      <c r="Y21" s="35">
        <f t="shared" si="0"/>
        <v>830049</v>
      </c>
      <c r="Z21" s="36">
        <f>+IF(X21&lt;&gt;0,+(Y21/X21)*100,0)</f>
        <v>0.43563569001635316</v>
      </c>
      <c r="AA21" s="33">
        <f>SUM(AA5:AA20)</f>
        <v>190537419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50499450</v>
      </c>
      <c r="D24" s="6"/>
      <c r="E24" s="7">
        <v>63964945</v>
      </c>
      <c r="F24" s="8">
        <v>60690318</v>
      </c>
      <c r="G24" s="8">
        <v>4233044</v>
      </c>
      <c r="H24" s="8">
        <v>4408960</v>
      </c>
      <c r="I24" s="8">
        <v>4600645</v>
      </c>
      <c r="J24" s="8">
        <v>13242649</v>
      </c>
      <c r="K24" s="8">
        <v>4432683</v>
      </c>
      <c r="L24" s="8">
        <v>5283456</v>
      </c>
      <c r="M24" s="8">
        <v>6705379</v>
      </c>
      <c r="N24" s="8">
        <v>16421518</v>
      </c>
      <c r="O24" s="8">
        <v>4565759</v>
      </c>
      <c r="P24" s="8">
        <v>4434262</v>
      </c>
      <c r="Q24" s="8">
        <v>4371007</v>
      </c>
      <c r="R24" s="8">
        <v>13371028</v>
      </c>
      <c r="S24" s="8">
        <v>4549770</v>
      </c>
      <c r="T24" s="8">
        <v>4765962</v>
      </c>
      <c r="U24" s="8">
        <v>5299783</v>
      </c>
      <c r="V24" s="8">
        <v>14615515</v>
      </c>
      <c r="W24" s="8">
        <v>57650710</v>
      </c>
      <c r="X24" s="8">
        <v>60690318</v>
      </c>
      <c r="Y24" s="8">
        <v>-3039608</v>
      </c>
      <c r="Z24" s="2">
        <v>-5.01</v>
      </c>
      <c r="AA24" s="6">
        <v>60690318</v>
      </c>
    </row>
    <row r="25" spans="1:27" ht="12.75">
      <c r="A25" s="25" t="s">
        <v>49</v>
      </c>
      <c r="B25" s="24"/>
      <c r="C25" s="6">
        <v>11200471</v>
      </c>
      <c r="D25" s="6"/>
      <c r="E25" s="7">
        <v>12627427</v>
      </c>
      <c r="F25" s="8">
        <v>12627427</v>
      </c>
      <c r="G25" s="8">
        <v>933422</v>
      </c>
      <c r="H25" s="8">
        <v>933422</v>
      </c>
      <c r="I25" s="8">
        <v>933422</v>
      </c>
      <c r="J25" s="8">
        <v>2800266</v>
      </c>
      <c r="K25" s="8">
        <v>933422</v>
      </c>
      <c r="L25" s="8">
        <v>933421</v>
      </c>
      <c r="M25" s="8">
        <v>933421</v>
      </c>
      <c r="N25" s="8">
        <v>2800264</v>
      </c>
      <c r="O25" s="8">
        <v>933421</v>
      </c>
      <c r="P25" s="8">
        <v>933421</v>
      </c>
      <c r="Q25" s="8">
        <v>933421</v>
      </c>
      <c r="R25" s="8">
        <v>2800263</v>
      </c>
      <c r="S25" s="8">
        <v>933421</v>
      </c>
      <c r="T25" s="8">
        <v>1296913</v>
      </c>
      <c r="U25" s="8">
        <v>966465</v>
      </c>
      <c r="V25" s="8">
        <v>3196799</v>
      </c>
      <c r="W25" s="8">
        <v>11597592</v>
      </c>
      <c r="X25" s="8">
        <v>12627427</v>
      </c>
      <c r="Y25" s="8">
        <v>-1029835</v>
      </c>
      <c r="Z25" s="2">
        <v>-8.16</v>
      </c>
      <c r="AA25" s="6">
        <v>12627427</v>
      </c>
    </row>
    <row r="26" spans="1:27" ht="12.75">
      <c r="A26" s="25" t="s">
        <v>50</v>
      </c>
      <c r="B26" s="24"/>
      <c r="C26" s="6">
        <v>10541945</v>
      </c>
      <c r="D26" s="6"/>
      <c r="E26" s="7">
        <v>6477748</v>
      </c>
      <c r="F26" s="8">
        <v>6477748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21986</v>
      </c>
      <c r="U26" s="8">
        <v>12325</v>
      </c>
      <c r="V26" s="8">
        <v>34311</v>
      </c>
      <c r="W26" s="8">
        <v>34311</v>
      </c>
      <c r="X26" s="8">
        <v>6477748</v>
      </c>
      <c r="Y26" s="8">
        <v>-6443437</v>
      </c>
      <c r="Z26" s="2">
        <v>-99.47</v>
      </c>
      <c r="AA26" s="6">
        <v>6477748</v>
      </c>
    </row>
    <row r="27" spans="1:27" ht="12.75">
      <c r="A27" s="25" t="s">
        <v>51</v>
      </c>
      <c r="B27" s="24"/>
      <c r="C27" s="6">
        <v>23505099</v>
      </c>
      <c r="D27" s="6"/>
      <c r="E27" s="7">
        <v>34653954</v>
      </c>
      <c r="F27" s="8">
        <v>27801329</v>
      </c>
      <c r="G27" s="8"/>
      <c r="H27" s="8"/>
      <c r="I27" s="8"/>
      <c r="J27" s="8"/>
      <c r="K27" s="8">
        <v>2059796</v>
      </c>
      <c r="L27" s="8">
        <v>2202383</v>
      </c>
      <c r="M27" s="8">
        <v>8609398</v>
      </c>
      <c r="N27" s="8">
        <v>12871577</v>
      </c>
      <c r="O27" s="8">
        <v>2068702</v>
      </c>
      <c r="P27" s="8">
        <v>4297612</v>
      </c>
      <c r="Q27" s="8">
        <v>-2210032</v>
      </c>
      <c r="R27" s="8">
        <v>4156282</v>
      </c>
      <c r="S27" s="8">
        <v>4552184</v>
      </c>
      <c r="T27" s="8">
        <v>2507286</v>
      </c>
      <c r="U27" s="8">
        <v>-85275</v>
      </c>
      <c r="V27" s="8">
        <v>6974195</v>
      </c>
      <c r="W27" s="8">
        <v>24002054</v>
      </c>
      <c r="X27" s="8">
        <v>27801329</v>
      </c>
      <c r="Y27" s="8">
        <v>-3799275</v>
      </c>
      <c r="Z27" s="2">
        <v>-13.67</v>
      </c>
      <c r="AA27" s="6">
        <v>27801329</v>
      </c>
    </row>
    <row r="28" spans="1:27" ht="12.75">
      <c r="A28" s="25" t="s">
        <v>52</v>
      </c>
      <c r="B28" s="24"/>
      <c r="C28" s="6">
        <v>106954</v>
      </c>
      <c r="D28" s="6"/>
      <c r="E28" s="7">
        <v>424737</v>
      </c>
      <c r="F28" s="8">
        <v>374737</v>
      </c>
      <c r="G28" s="8"/>
      <c r="H28" s="8">
        <v>21501</v>
      </c>
      <c r="I28" s="8">
        <v>28125</v>
      </c>
      <c r="J28" s="8">
        <v>49626</v>
      </c>
      <c r="K28" s="8">
        <v>7878</v>
      </c>
      <c r="L28" s="8">
        <v>959</v>
      </c>
      <c r="M28" s="8">
        <v>58384</v>
      </c>
      <c r="N28" s="8">
        <v>67221</v>
      </c>
      <c r="O28" s="8">
        <v>527</v>
      </c>
      <c r="P28" s="8">
        <v>22545</v>
      </c>
      <c r="Q28" s="8">
        <v>3</v>
      </c>
      <c r="R28" s="8">
        <v>23075</v>
      </c>
      <c r="S28" s="8">
        <v>139</v>
      </c>
      <c r="T28" s="8">
        <v>188</v>
      </c>
      <c r="U28" s="8">
        <v>15537</v>
      </c>
      <c r="V28" s="8">
        <v>15864</v>
      </c>
      <c r="W28" s="8">
        <v>155786</v>
      </c>
      <c r="X28" s="8">
        <v>374737</v>
      </c>
      <c r="Y28" s="8">
        <v>-218951</v>
      </c>
      <c r="Z28" s="2">
        <v>-58.43</v>
      </c>
      <c r="AA28" s="6">
        <v>374737</v>
      </c>
    </row>
    <row r="29" spans="1:27" ht="12.75">
      <c r="A29" s="25" t="s">
        <v>53</v>
      </c>
      <c r="B29" s="24"/>
      <c r="C29" s="6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"/>
      <c r="AA29" s="6"/>
    </row>
    <row r="30" spans="1:27" ht="12.75">
      <c r="A30" s="25" t="s">
        <v>54</v>
      </c>
      <c r="B30" s="24"/>
      <c r="C30" s="6">
        <v>731269</v>
      </c>
      <c r="D30" s="6"/>
      <c r="E30" s="7">
        <v>4604223</v>
      </c>
      <c r="F30" s="8">
        <v>4256725</v>
      </c>
      <c r="G30" s="8"/>
      <c r="H30" s="8">
        <v>28052</v>
      </c>
      <c r="I30" s="8">
        <v>133032</v>
      </c>
      <c r="J30" s="8">
        <v>161084</v>
      </c>
      <c r="K30" s="8">
        <v>102751</v>
      </c>
      <c r="L30" s="8">
        <v>100948</v>
      </c>
      <c r="M30" s="8">
        <v>256777</v>
      </c>
      <c r="N30" s="8">
        <v>460476</v>
      </c>
      <c r="O30" s="8">
        <v>103998</v>
      </c>
      <c r="P30" s="8">
        <v>36064</v>
      </c>
      <c r="Q30" s="8">
        <v>246712</v>
      </c>
      <c r="R30" s="8">
        <v>386774</v>
      </c>
      <c r="S30" s="8">
        <v>67410</v>
      </c>
      <c r="T30" s="8">
        <v>74840</v>
      </c>
      <c r="U30" s="8">
        <v>388383</v>
      </c>
      <c r="V30" s="8">
        <v>530633</v>
      </c>
      <c r="W30" s="8">
        <v>1538967</v>
      </c>
      <c r="X30" s="8">
        <v>4256725</v>
      </c>
      <c r="Y30" s="8">
        <v>-2717758</v>
      </c>
      <c r="Z30" s="2">
        <v>-63.85</v>
      </c>
      <c r="AA30" s="6">
        <v>4256725</v>
      </c>
    </row>
    <row r="31" spans="1:27" ht="12.75">
      <c r="A31" s="25" t="s">
        <v>55</v>
      </c>
      <c r="B31" s="24"/>
      <c r="C31" s="6">
        <v>28455758</v>
      </c>
      <c r="D31" s="6"/>
      <c r="E31" s="7">
        <v>34214355</v>
      </c>
      <c r="F31" s="8">
        <v>44449744</v>
      </c>
      <c r="G31" s="8">
        <v>718911</v>
      </c>
      <c r="H31" s="8">
        <v>1281347</v>
      </c>
      <c r="I31" s="8">
        <v>1176500</v>
      </c>
      <c r="J31" s="8">
        <v>3176758</v>
      </c>
      <c r="K31" s="8">
        <v>2812585</v>
      </c>
      <c r="L31" s="8">
        <v>1584726</v>
      </c>
      <c r="M31" s="8">
        <v>1825491</v>
      </c>
      <c r="N31" s="8">
        <v>6222802</v>
      </c>
      <c r="O31" s="8">
        <v>1285694</v>
      </c>
      <c r="P31" s="8">
        <v>1411907</v>
      </c>
      <c r="Q31" s="8">
        <v>4278203</v>
      </c>
      <c r="R31" s="8">
        <v>6975804</v>
      </c>
      <c r="S31" s="8">
        <v>1106996</v>
      </c>
      <c r="T31" s="8">
        <v>10092628</v>
      </c>
      <c r="U31" s="8">
        <v>8888817</v>
      </c>
      <c r="V31" s="8">
        <v>20088441</v>
      </c>
      <c r="W31" s="8">
        <v>36463805</v>
      </c>
      <c r="X31" s="8">
        <v>44449744</v>
      </c>
      <c r="Y31" s="8">
        <v>-7985939</v>
      </c>
      <c r="Z31" s="2">
        <v>-17.97</v>
      </c>
      <c r="AA31" s="6">
        <v>44449744</v>
      </c>
    </row>
    <row r="32" spans="1:27" ht="12.75">
      <c r="A32" s="25" t="s">
        <v>43</v>
      </c>
      <c r="B32" s="24"/>
      <c r="C32" s="6">
        <v>1771571</v>
      </c>
      <c r="D32" s="6"/>
      <c r="E32" s="7">
        <v>1904662</v>
      </c>
      <c r="F32" s="8">
        <v>1904662</v>
      </c>
      <c r="G32" s="8"/>
      <c r="H32" s="8"/>
      <c r="I32" s="8"/>
      <c r="J32" s="8"/>
      <c r="K32" s="8">
        <v>645402</v>
      </c>
      <c r="L32" s="8"/>
      <c r="M32" s="8">
        <v>165842</v>
      </c>
      <c r="N32" s="8">
        <v>811244</v>
      </c>
      <c r="O32" s="8">
        <v>159268</v>
      </c>
      <c r="P32" s="8">
        <v>157212</v>
      </c>
      <c r="Q32" s="8">
        <v>103623</v>
      </c>
      <c r="R32" s="8">
        <v>420103</v>
      </c>
      <c r="S32" s="8">
        <v>88520</v>
      </c>
      <c r="T32" s="8">
        <v>84712</v>
      </c>
      <c r="U32" s="8">
        <v>91481</v>
      </c>
      <c r="V32" s="8">
        <v>264713</v>
      </c>
      <c r="W32" s="8">
        <v>1496060</v>
      </c>
      <c r="X32" s="8">
        <v>1904662</v>
      </c>
      <c r="Y32" s="8">
        <v>-408602</v>
      </c>
      <c r="Z32" s="2">
        <v>-21.45</v>
      </c>
      <c r="AA32" s="6">
        <v>1904662</v>
      </c>
    </row>
    <row r="33" spans="1:27" ht="12.75">
      <c r="A33" s="25" t="s">
        <v>56</v>
      </c>
      <c r="B33" s="24"/>
      <c r="C33" s="6">
        <v>29432447</v>
      </c>
      <c r="D33" s="6"/>
      <c r="E33" s="7">
        <v>29166453</v>
      </c>
      <c r="F33" s="8">
        <v>31198691</v>
      </c>
      <c r="G33" s="8">
        <v>1391698</v>
      </c>
      <c r="H33" s="8">
        <v>2912788</v>
      </c>
      <c r="I33" s="8">
        <v>3200096</v>
      </c>
      <c r="J33" s="8">
        <v>7504582</v>
      </c>
      <c r="K33" s="8">
        <v>2287462</v>
      </c>
      <c r="L33" s="8">
        <v>2732592</v>
      </c>
      <c r="M33" s="8">
        <v>1931342</v>
      </c>
      <c r="N33" s="8">
        <v>6951396</v>
      </c>
      <c r="O33" s="8">
        <v>2078885</v>
      </c>
      <c r="P33" s="8">
        <v>2138400</v>
      </c>
      <c r="Q33" s="8">
        <v>2034065</v>
      </c>
      <c r="R33" s="8">
        <v>6251350</v>
      </c>
      <c r="S33" s="8">
        <v>1158762</v>
      </c>
      <c r="T33" s="8">
        <v>785797</v>
      </c>
      <c r="U33" s="8">
        <v>2587188</v>
      </c>
      <c r="V33" s="8">
        <v>4531747</v>
      </c>
      <c r="W33" s="8">
        <v>25239075</v>
      </c>
      <c r="X33" s="8">
        <v>31198691</v>
      </c>
      <c r="Y33" s="8">
        <v>-5959616</v>
      </c>
      <c r="Z33" s="2">
        <v>-19.1</v>
      </c>
      <c r="AA33" s="6">
        <v>31198691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156244964</v>
      </c>
      <c r="D35" s="33">
        <f>SUM(D24:D34)</f>
        <v>0</v>
      </c>
      <c r="E35" s="34">
        <f t="shared" si="1"/>
        <v>188038504</v>
      </c>
      <c r="F35" s="35">
        <f t="shared" si="1"/>
        <v>189781381</v>
      </c>
      <c r="G35" s="35">
        <f t="shared" si="1"/>
        <v>7277075</v>
      </c>
      <c r="H35" s="35">
        <f t="shared" si="1"/>
        <v>9586070</v>
      </c>
      <c r="I35" s="35">
        <f t="shared" si="1"/>
        <v>10071820</v>
      </c>
      <c r="J35" s="35">
        <f t="shared" si="1"/>
        <v>26934965</v>
      </c>
      <c r="K35" s="35">
        <f t="shared" si="1"/>
        <v>13281979</v>
      </c>
      <c r="L35" s="35">
        <f t="shared" si="1"/>
        <v>12838485</v>
      </c>
      <c r="M35" s="35">
        <f t="shared" si="1"/>
        <v>20486034</v>
      </c>
      <c r="N35" s="35">
        <f t="shared" si="1"/>
        <v>46606498</v>
      </c>
      <c r="O35" s="35">
        <f t="shared" si="1"/>
        <v>11196254</v>
      </c>
      <c r="P35" s="35">
        <f t="shared" si="1"/>
        <v>13431423</v>
      </c>
      <c r="Q35" s="35">
        <f t="shared" si="1"/>
        <v>9757002</v>
      </c>
      <c r="R35" s="35">
        <f t="shared" si="1"/>
        <v>34384679</v>
      </c>
      <c r="S35" s="35">
        <f t="shared" si="1"/>
        <v>12457202</v>
      </c>
      <c r="T35" s="35">
        <f t="shared" si="1"/>
        <v>19630312</v>
      </c>
      <c r="U35" s="35">
        <f t="shared" si="1"/>
        <v>18164704</v>
      </c>
      <c r="V35" s="35">
        <f t="shared" si="1"/>
        <v>50252218</v>
      </c>
      <c r="W35" s="35">
        <f t="shared" si="1"/>
        <v>158178360</v>
      </c>
      <c r="X35" s="35">
        <f t="shared" si="1"/>
        <v>189781381</v>
      </c>
      <c r="Y35" s="35">
        <f t="shared" si="1"/>
        <v>-31603021</v>
      </c>
      <c r="Z35" s="36">
        <f>+IF(X35&lt;&gt;0,+(Y35/X35)*100,0)</f>
        <v>-16.652329555974724</v>
      </c>
      <c r="AA35" s="33">
        <f>SUM(AA24:AA34)</f>
        <v>189781381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21855587</v>
      </c>
      <c r="D37" s="46">
        <f>+D21-D35</f>
        <v>0</v>
      </c>
      <c r="E37" s="47">
        <f t="shared" si="2"/>
        <v>3017546</v>
      </c>
      <c r="F37" s="48">
        <f t="shared" si="2"/>
        <v>756038</v>
      </c>
      <c r="G37" s="48">
        <f t="shared" si="2"/>
        <v>49411836</v>
      </c>
      <c r="H37" s="48">
        <f t="shared" si="2"/>
        <v>3195805</v>
      </c>
      <c r="I37" s="48">
        <f t="shared" si="2"/>
        <v>-5284030</v>
      </c>
      <c r="J37" s="48">
        <f t="shared" si="2"/>
        <v>47323611</v>
      </c>
      <c r="K37" s="48">
        <f t="shared" si="2"/>
        <v>-8363408</v>
      </c>
      <c r="L37" s="48">
        <f t="shared" si="2"/>
        <v>-6558289</v>
      </c>
      <c r="M37" s="48">
        <f t="shared" si="2"/>
        <v>27567862</v>
      </c>
      <c r="N37" s="48">
        <f t="shared" si="2"/>
        <v>12646165</v>
      </c>
      <c r="O37" s="48">
        <f t="shared" si="2"/>
        <v>-6031452</v>
      </c>
      <c r="P37" s="48">
        <f t="shared" si="2"/>
        <v>-7893550</v>
      </c>
      <c r="Q37" s="48">
        <f t="shared" si="2"/>
        <v>25889075</v>
      </c>
      <c r="R37" s="48">
        <f t="shared" si="2"/>
        <v>11964073</v>
      </c>
      <c r="S37" s="48">
        <f t="shared" si="2"/>
        <v>-7067370</v>
      </c>
      <c r="T37" s="48">
        <f t="shared" si="2"/>
        <v>-15991194</v>
      </c>
      <c r="U37" s="48">
        <f t="shared" si="2"/>
        <v>-15686177</v>
      </c>
      <c r="V37" s="48">
        <f t="shared" si="2"/>
        <v>-38744741</v>
      </c>
      <c r="W37" s="48">
        <f t="shared" si="2"/>
        <v>33189108</v>
      </c>
      <c r="X37" s="48">
        <f>IF(F21=F35,0,X21-X35)</f>
        <v>756038</v>
      </c>
      <c r="Y37" s="48">
        <f t="shared" si="2"/>
        <v>32433070</v>
      </c>
      <c r="Z37" s="49">
        <f>+IF(X37&lt;&gt;0,+(Y37/X37)*100,0)</f>
        <v>4289.872995801798</v>
      </c>
      <c r="AA37" s="46">
        <f>+AA21-AA35</f>
        <v>756038</v>
      </c>
    </row>
    <row r="38" spans="1:27" ht="22.5" customHeight="1">
      <c r="A38" s="50" t="s">
        <v>60</v>
      </c>
      <c r="B38" s="29"/>
      <c r="C38" s="6">
        <v>26998890</v>
      </c>
      <c r="D38" s="6"/>
      <c r="E38" s="7">
        <v>27149000</v>
      </c>
      <c r="F38" s="8">
        <v>33649000</v>
      </c>
      <c r="G38" s="8"/>
      <c r="H38" s="8"/>
      <c r="I38" s="8">
        <v>4671984</v>
      </c>
      <c r="J38" s="8">
        <v>4671984</v>
      </c>
      <c r="K38" s="8"/>
      <c r="L38" s="8"/>
      <c r="M38" s="8">
        <v>13470036</v>
      </c>
      <c r="N38" s="8">
        <v>13470036</v>
      </c>
      <c r="O38" s="8">
        <v>1504294</v>
      </c>
      <c r="P38" s="8"/>
      <c r="Q38" s="8"/>
      <c r="R38" s="8">
        <v>1504294</v>
      </c>
      <c r="S38" s="8"/>
      <c r="T38" s="8"/>
      <c r="U38" s="8">
        <v>11593635</v>
      </c>
      <c r="V38" s="8">
        <v>11593635</v>
      </c>
      <c r="W38" s="8">
        <v>31239949</v>
      </c>
      <c r="X38" s="8">
        <v>33649000</v>
      </c>
      <c r="Y38" s="8">
        <v>-2409051</v>
      </c>
      <c r="Z38" s="2">
        <v>-7.16</v>
      </c>
      <c r="AA38" s="6">
        <v>33649000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48854477</v>
      </c>
      <c r="D41" s="56">
        <f>SUM(D37:D40)</f>
        <v>0</v>
      </c>
      <c r="E41" s="57">
        <f t="shared" si="3"/>
        <v>30166546</v>
      </c>
      <c r="F41" s="58">
        <f t="shared" si="3"/>
        <v>34405038</v>
      </c>
      <c r="G41" s="58">
        <f t="shared" si="3"/>
        <v>49411836</v>
      </c>
      <c r="H41" s="58">
        <f t="shared" si="3"/>
        <v>3195805</v>
      </c>
      <c r="I41" s="58">
        <f t="shared" si="3"/>
        <v>-612046</v>
      </c>
      <c r="J41" s="58">
        <f t="shared" si="3"/>
        <v>51995595</v>
      </c>
      <c r="K41" s="58">
        <f t="shared" si="3"/>
        <v>-8363408</v>
      </c>
      <c r="L41" s="58">
        <f t="shared" si="3"/>
        <v>-6558289</v>
      </c>
      <c r="M41" s="58">
        <f t="shared" si="3"/>
        <v>41037898</v>
      </c>
      <c r="N41" s="58">
        <f t="shared" si="3"/>
        <v>26116201</v>
      </c>
      <c r="O41" s="58">
        <f t="shared" si="3"/>
        <v>-4527158</v>
      </c>
      <c r="P41" s="58">
        <f t="shared" si="3"/>
        <v>-7893550</v>
      </c>
      <c r="Q41" s="58">
        <f t="shared" si="3"/>
        <v>25889075</v>
      </c>
      <c r="R41" s="58">
        <f t="shared" si="3"/>
        <v>13468367</v>
      </c>
      <c r="S41" s="58">
        <f t="shared" si="3"/>
        <v>-7067370</v>
      </c>
      <c r="T41" s="58">
        <f t="shared" si="3"/>
        <v>-15991194</v>
      </c>
      <c r="U41" s="58">
        <f t="shared" si="3"/>
        <v>-4092542</v>
      </c>
      <c r="V41" s="58">
        <f t="shared" si="3"/>
        <v>-27151106</v>
      </c>
      <c r="W41" s="58">
        <f t="shared" si="3"/>
        <v>64429057</v>
      </c>
      <c r="X41" s="58">
        <f t="shared" si="3"/>
        <v>34405038</v>
      </c>
      <c r="Y41" s="58">
        <f t="shared" si="3"/>
        <v>30024019</v>
      </c>
      <c r="Z41" s="59">
        <f>+IF(X41&lt;&gt;0,+(Y41/X41)*100,0)</f>
        <v>87.26634453942472</v>
      </c>
      <c r="AA41" s="56">
        <f>SUM(AA37:AA40)</f>
        <v>34405038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48854477</v>
      </c>
      <c r="D43" s="64">
        <f>+D41-D42</f>
        <v>0</v>
      </c>
      <c r="E43" s="65">
        <f t="shared" si="4"/>
        <v>30166546</v>
      </c>
      <c r="F43" s="66">
        <f t="shared" si="4"/>
        <v>34405038</v>
      </c>
      <c r="G43" s="66">
        <f t="shared" si="4"/>
        <v>49411836</v>
      </c>
      <c r="H43" s="66">
        <f t="shared" si="4"/>
        <v>3195805</v>
      </c>
      <c r="I43" s="66">
        <f t="shared" si="4"/>
        <v>-612046</v>
      </c>
      <c r="J43" s="66">
        <f t="shared" si="4"/>
        <v>51995595</v>
      </c>
      <c r="K43" s="66">
        <f t="shared" si="4"/>
        <v>-8363408</v>
      </c>
      <c r="L43" s="66">
        <f t="shared" si="4"/>
        <v>-6558289</v>
      </c>
      <c r="M43" s="66">
        <f t="shared" si="4"/>
        <v>41037898</v>
      </c>
      <c r="N43" s="66">
        <f t="shared" si="4"/>
        <v>26116201</v>
      </c>
      <c r="O43" s="66">
        <f t="shared" si="4"/>
        <v>-4527158</v>
      </c>
      <c r="P43" s="66">
        <f t="shared" si="4"/>
        <v>-7893550</v>
      </c>
      <c r="Q43" s="66">
        <f t="shared" si="4"/>
        <v>25889075</v>
      </c>
      <c r="R43" s="66">
        <f t="shared" si="4"/>
        <v>13468367</v>
      </c>
      <c r="S43" s="66">
        <f t="shared" si="4"/>
        <v>-7067370</v>
      </c>
      <c r="T43" s="66">
        <f t="shared" si="4"/>
        <v>-15991194</v>
      </c>
      <c r="U43" s="66">
        <f t="shared" si="4"/>
        <v>-4092542</v>
      </c>
      <c r="V43" s="66">
        <f t="shared" si="4"/>
        <v>-27151106</v>
      </c>
      <c r="W43" s="66">
        <f t="shared" si="4"/>
        <v>64429057</v>
      </c>
      <c r="X43" s="66">
        <f t="shared" si="4"/>
        <v>34405038</v>
      </c>
      <c r="Y43" s="66">
        <f t="shared" si="4"/>
        <v>30024019</v>
      </c>
      <c r="Z43" s="67">
        <f>+IF(X43&lt;&gt;0,+(Y43/X43)*100,0)</f>
        <v>87.26634453942472</v>
      </c>
      <c r="AA43" s="64">
        <f>+AA41-AA42</f>
        <v>34405038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48854477</v>
      </c>
      <c r="D45" s="56">
        <f>SUM(D43:D44)</f>
        <v>0</v>
      </c>
      <c r="E45" s="57">
        <f t="shared" si="5"/>
        <v>30166546</v>
      </c>
      <c r="F45" s="58">
        <f t="shared" si="5"/>
        <v>34405038</v>
      </c>
      <c r="G45" s="58">
        <f t="shared" si="5"/>
        <v>49411836</v>
      </c>
      <c r="H45" s="58">
        <f t="shared" si="5"/>
        <v>3195805</v>
      </c>
      <c r="I45" s="58">
        <f t="shared" si="5"/>
        <v>-612046</v>
      </c>
      <c r="J45" s="58">
        <f t="shared" si="5"/>
        <v>51995595</v>
      </c>
      <c r="K45" s="58">
        <f t="shared" si="5"/>
        <v>-8363408</v>
      </c>
      <c r="L45" s="58">
        <f t="shared" si="5"/>
        <v>-6558289</v>
      </c>
      <c r="M45" s="58">
        <f t="shared" si="5"/>
        <v>41037898</v>
      </c>
      <c r="N45" s="58">
        <f t="shared" si="5"/>
        <v>26116201</v>
      </c>
      <c r="O45" s="58">
        <f t="shared" si="5"/>
        <v>-4527158</v>
      </c>
      <c r="P45" s="58">
        <f t="shared" si="5"/>
        <v>-7893550</v>
      </c>
      <c r="Q45" s="58">
        <f t="shared" si="5"/>
        <v>25889075</v>
      </c>
      <c r="R45" s="58">
        <f t="shared" si="5"/>
        <v>13468367</v>
      </c>
      <c r="S45" s="58">
        <f t="shared" si="5"/>
        <v>-7067370</v>
      </c>
      <c r="T45" s="58">
        <f t="shared" si="5"/>
        <v>-15991194</v>
      </c>
      <c r="U45" s="58">
        <f t="shared" si="5"/>
        <v>-4092542</v>
      </c>
      <c r="V45" s="58">
        <f t="shared" si="5"/>
        <v>-27151106</v>
      </c>
      <c r="W45" s="58">
        <f t="shared" si="5"/>
        <v>64429057</v>
      </c>
      <c r="X45" s="58">
        <f t="shared" si="5"/>
        <v>34405038</v>
      </c>
      <c r="Y45" s="58">
        <f t="shared" si="5"/>
        <v>30024019</v>
      </c>
      <c r="Z45" s="59">
        <f>+IF(X45&lt;&gt;0,+(Y45/X45)*100,0)</f>
        <v>87.26634453942472</v>
      </c>
      <c r="AA45" s="56">
        <f>SUM(AA43:AA44)</f>
        <v>34405038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48854477</v>
      </c>
      <c r="D47" s="71">
        <f>SUM(D45:D46)</f>
        <v>0</v>
      </c>
      <c r="E47" s="72">
        <f t="shared" si="6"/>
        <v>30166546</v>
      </c>
      <c r="F47" s="73">
        <f t="shared" si="6"/>
        <v>34405038</v>
      </c>
      <c r="G47" s="73">
        <f t="shared" si="6"/>
        <v>49411836</v>
      </c>
      <c r="H47" s="74">
        <f t="shared" si="6"/>
        <v>3195805</v>
      </c>
      <c r="I47" s="74">
        <f t="shared" si="6"/>
        <v>-612046</v>
      </c>
      <c r="J47" s="74">
        <f t="shared" si="6"/>
        <v>51995595</v>
      </c>
      <c r="K47" s="74">
        <f t="shared" si="6"/>
        <v>-8363408</v>
      </c>
      <c r="L47" s="74">
        <f t="shared" si="6"/>
        <v>-6558289</v>
      </c>
      <c r="M47" s="73">
        <f t="shared" si="6"/>
        <v>41037898</v>
      </c>
      <c r="N47" s="73">
        <f t="shared" si="6"/>
        <v>26116201</v>
      </c>
      <c r="O47" s="74">
        <f t="shared" si="6"/>
        <v>-4527158</v>
      </c>
      <c r="P47" s="74">
        <f t="shared" si="6"/>
        <v>-7893550</v>
      </c>
      <c r="Q47" s="74">
        <f t="shared" si="6"/>
        <v>25889075</v>
      </c>
      <c r="R47" s="74">
        <f t="shared" si="6"/>
        <v>13468367</v>
      </c>
      <c r="S47" s="74">
        <f t="shared" si="6"/>
        <v>-7067370</v>
      </c>
      <c r="T47" s="73">
        <f t="shared" si="6"/>
        <v>-15991194</v>
      </c>
      <c r="U47" s="73">
        <f t="shared" si="6"/>
        <v>-4092542</v>
      </c>
      <c r="V47" s="74">
        <f t="shared" si="6"/>
        <v>-27151106</v>
      </c>
      <c r="W47" s="74">
        <f t="shared" si="6"/>
        <v>64429057</v>
      </c>
      <c r="X47" s="74">
        <f t="shared" si="6"/>
        <v>34405038</v>
      </c>
      <c r="Y47" s="74">
        <f t="shared" si="6"/>
        <v>30024019</v>
      </c>
      <c r="Z47" s="75">
        <f>+IF(X47&lt;&gt;0,+(Y47/X47)*100,0)</f>
        <v>87.26634453942472</v>
      </c>
      <c r="AA47" s="76">
        <f>SUM(AA45:AA46)</f>
        <v>34405038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43001397</v>
      </c>
      <c r="D7" s="6"/>
      <c r="E7" s="7">
        <v>62635139</v>
      </c>
      <c r="F7" s="8">
        <v>47706365</v>
      </c>
      <c r="G7" s="8">
        <v>4063131</v>
      </c>
      <c r="H7" s="8">
        <v>4081971</v>
      </c>
      <c r="I7" s="8">
        <v>4663049</v>
      </c>
      <c r="J7" s="8">
        <v>12808151</v>
      </c>
      <c r="K7" s="8">
        <v>4312393</v>
      </c>
      <c r="L7" s="8">
        <v>4151026</v>
      </c>
      <c r="M7" s="8">
        <v>3632704</v>
      </c>
      <c r="N7" s="8">
        <v>12096123</v>
      </c>
      <c r="O7" s="8">
        <v>4798640</v>
      </c>
      <c r="P7" s="8">
        <v>4311418</v>
      </c>
      <c r="Q7" s="8">
        <v>4368779</v>
      </c>
      <c r="R7" s="8">
        <v>13478837</v>
      </c>
      <c r="S7" s="8">
        <v>4345092</v>
      </c>
      <c r="T7" s="8">
        <v>4519671</v>
      </c>
      <c r="U7" s="8">
        <v>5798070</v>
      </c>
      <c r="V7" s="8">
        <v>14662833</v>
      </c>
      <c r="W7" s="8">
        <v>53045944</v>
      </c>
      <c r="X7" s="8">
        <v>47706365</v>
      </c>
      <c r="Y7" s="8">
        <v>5339579</v>
      </c>
      <c r="Z7" s="2">
        <v>11.19</v>
      </c>
      <c r="AA7" s="6">
        <v>47706365</v>
      </c>
    </row>
    <row r="8" spans="1:27" ht="12.75">
      <c r="A8" s="25" t="s">
        <v>34</v>
      </c>
      <c r="B8" s="24"/>
      <c r="C8" s="6">
        <v>15419247</v>
      </c>
      <c r="D8" s="6"/>
      <c r="E8" s="7">
        <v>25756930</v>
      </c>
      <c r="F8" s="8">
        <v>19358885</v>
      </c>
      <c r="G8" s="8">
        <v>1218132</v>
      </c>
      <c r="H8" s="8">
        <v>1408287</v>
      </c>
      <c r="I8" s="8">
        <v>1499878</v>
      </c>
      <c r="J8" s="8">
        <v>4126297</v>
      </c>
      <c r="K8" s="8">
        <v>1618180</v>
      </c>
      <c r="L8" s="8">
        <v>1678993</v>
      </c>
      <c r="M8" s="8">
        <v>1518622</v>
      </c>
      <c r="N8" s="8">
        <v>4815795</v>
      </c>
      <c r="O8" s="8">
        <v>1712895</v>
      </c>
      <c r="P8" s="8">
        <v>1246125</v>
      </c>
      <c r="Q8" s="8">
        <v>1707567</v>
      </c>
      <c r="R8" s="8">
        <v>4666587</v>
      </c>
      <c r="S8" s="8">
        <v>1638103</v>
      </c>
      <c r="T8" s="8">
        <v>1692286</v>
      </c>
      <c r="U8" s="8">
        <v>-662701</v>
      </c>
      <c r="V8" s="8">
        <v>2667688</v>
      </c>
      <c r="W8" s="8">
        <v>16276367</v>
      </c>
      <c r="X8" s="8">
        <v>19358885</v>
      </c>
      <c r="Y8" s="8">
        <v>-3082518</v>
      </c>
      <c r="Z8" s="2">
        <v>-15.92</v>
      </c>
      <c r="AA8" s="6">
        <v>19358885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"/>
      <c r="AA11" s="6"/>
    </row>
    <row r="12" spans="1:27" ht="12.75">
      <c r="A12" s="25" t="s">
        <v>37</v>
      </c>
      <c r="B12" s="29"/>
      <c r="C12" s="6">
        <v>9201816</v>
      </c>
      <c r="D12" s="6"/>
      <c r="E12" s="7">
        <v>11161022</v>
      </c>
      <c r="F12" s="8">
        <v>7256771</v>
      </c>
      <c r="G12" s="8">
        <v>354040</v>
      </c>
      <c r="H12" s="8">
        <v>968806</v>
      </c>
      <c r="I12" s="8">
        <v>909526</v>
      </c>
      <c r="J12" s="8">
        <v>2232372</v>
      </c>
      <c r="K12" s="8">
        <v>672946</v>
      </c>
      <c r="L12" s="8">
        <v>564657</v>
      </c>
      <c r="M12" s="8">
        <v>390082</v>
      </c>
      <c r="N12" s="8">
        <v>1627685</v>
      </c>
      <c r="O12" s="8">
        <v>281441</v>
      </c>
      <c r="P12" s="8">
        <v>377768</v>
      </c>
      <c r="Q12" s="8"/>
      <c r="R12" s="8">
        <v>659209</v>
      </c>
      <c r="S12" s="8">
        <v>783875</v>
      </c>
      <c r="T12" s="8">
        <v>372366</v>
      </c>
      <c r="U12" s="8">
        <v>229925</v>
      </c>
      <c r="V12" s="8">
        <v>1386166</v>
      </c>
      <c r="W12" s="8">
        <v>5905432</v>
      </c>
      <c r="X12" s="8">
        <v>7256771</v>
      </c>
      <c r="Y12" s="8">
        <v>-1351339</v>
      </c>
      <c r="Z12" s="2">
        <v>-18.62</v>
      </c>
      <c r="AA12" s="6">
        <v>7256771</v>
      </c>
    </row>
    <row r="13" spans="1:27" ht="12.75">
      <c r="A13" s="23" t="s">
        <v>38</v>
      </c>
      <c r="B13" s="29"/>
      <c r="C13" s="6">
        <v>10556121</v>
      </c>
      <c r="D13" s="6"/>
      <c r="E13" s="7">
        <v>9658489</v>
      </c>
      <c r="F13" s="8">
        <v>9658489</v>
      </c>
      <c r="G13" s="8">
        <v>1041043</v>
      </c>
      <c r="H13" s="8">
        <v>1122383</v>
      </c>
      <c r="I13" s="8">
        <v>1108410</v>
      </c>
      <c r="J13" s="8">
        <v>3271836</v>
      </c>
      <c r="K13" s="8">
        <v>1104768</v>
      </c>
      <c r="L13" s="8">
        <v>1123272</v>
      </c>
      <c r="M13" s="8">
        <v>1146474</v>
      </c>
      <c r="N13" s="8">
        <v>3374514</v>
      </c>
      <c r="O13" s="8">
        <v>1207909</v>
      </c>
      <c r="P13" s="8">
        <v>1154968</v>
      </c>
      <c r="Q13" s="8">
        <v>1111029</v>
      </c>
      <c r="R13" s="8">
        <v>3473906</v>
      </c>
      <c r="S13" s="8">
        <v>1017202</v>
      </c>
      <c r="T13" s="8">
        <v>914932</v>
      </c>
      <c r="U13" s="8">
        <v>871083</v>
      </c>
      <c r="V13" s="8">
        <v>2803217</v>
      </c>
      <c r="W13" s="8">
        <v>12923473</v>
      </c>
      <c r="X13" s="8">
        <v>9658489</v>
      </c>
      <c r="Y13" s="8">
        <v>3264984</v>
      </c>
      <c r="Z13" s="2">
        <v>33.8</v>
      </c>
      <c r="AA13" s="6">
        <v>9658489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693700</v>
      </c>
      <c r="D15" s="6"/>
      <c r="E15" s="7"/>
      <c r="F15" s="8"/>
      <c r="G15" s="8"/>
      <c r="H15" s="8"/>
      <c r="I15" s="8"/>
      <c r="J15" s="8"/>
      <c r="K15" s="8">
        <v>3000</v>
      </c>
      <c r="L15" s="8">
        <v>266800</v>
      </c>
      <c r="M15" s="8">
        <v>35000</v>
      </c>
      <c r="N15" s="8">
        <v>304800</v>
      </c>
      <c r="O15" s="8">
        <v>34950</v>
      </c>
      <c r="P15" s="8">
        <v>900</v>
      </c>
      <c r="Q15" s="8"/>
      <c r="R15" s="8">
        <v>35850</v>
      </c>
      <c r="S15" s="8"/>
      <c r="T15" s="8"/>
      <c r="U15" s="8">
        <v>2500</v>
      </c>
      <c r="V15" s="8">
        <v>2500</v>
      </c>
      <c r="W15" s="8">
        <v>343150</v>
      </c>
      <c r="X15" s="8"/>
      <c r="Y15" s="8">
        <v>343150</v>
      </c>
      <c r="Z15" s="2"/>
      <c r="AA15" s="6"/>
    </row>
    <row r="16" spans="1:27" ht="12.75">
      <c r="A16" s="23" t="s">
        <v>41</v>
      </c>
      <c r="B16" s="29"/>
      <c r="C16" s="6"/>
      <c r="D16" s="6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6"/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366165410</v>
      </c>
      <c r="D18" s="6"/>
      <c r="E18" s="7">
        <v>366403500</v>
      </c>
      <c r="F18" s="8">
        <v>392130083</v>
      </c>
      <c r="G18" s="8"/>
      <c r="H18" s="8">
        <v>143879000</v>
      </c>
      <c r="I18" s="8"/>
      <c r="J18" s="8">
        <v>143879000</v>
      </c>
      <c r="K18" s="8"/>
      <c r="L18" s="8"/>
      <c r="M18" s="8">
        <v>71865000</v>
      </c>
      <c r="N18" s="8">
        <v>71865000</v>
      </c>
      <c r="O18" s="8">
        <v>46201873</v>
      </c>
      <c r="P18" s="8"/>
      <c r="Q18" s="8">
        <v>96599674</v>
      </c>
      <c r="R18" s="8">
        <v>142801547</v>
      </c>
      <c r="S18" s="8"/>
      <c r="T18" s="8"/>
      <c r="U18" s="8">
        <v>11218361</v>
      </c>
      <c r="V18" s="8">
        <v>11218361</v>
      </c>
      <c r="W18" s="8">
        <v>369763908</v>
      </c>
      <c r="X18" s="8">
        <v>392130083</v>
      </c>
      <c r="Y18" s="8">
        <v>-22366175</v>
      </c>
      <c r="Z18" s="2">
        <v>-5.7</v>
      </c>
      <c r="AA18" s="6">
        <v>392130083</v>
      </c>
    </row>
    <row r="19" spans="1:27" ht="12.75">
      <c r="A19" s="23" t="s">
        <v>44</v>
      </c>
      <c r="B19" s="29"/>
      <c r="C19" s="6">
        <v>336896</v>
      </c>
      <c r="D19" s="6"/>
      <c r="E19" s="7">
        <v>781415</v>
      </c>
      <c r="F19" s="26">
        <v>8494841</v>
      </c>
      <c r="G19" s="26"/>
      <c r="H19" s="26"/>
      <c r="I19" s="26"/>
      <c r="J19" s="26"/>
      <c r="K19" s="26"/>
      <c r="L19" s="26">
        <v>857941</v>
      </c>
      <c r="M19" s="26"/>
      <c r="N19" s="26">
        <v>857941</v>
      </c>
      <c r="O19" s="26">
        <v>203</v>
      </c>
      <c r="P19" s="26">
        <v>708373</v>
      </c>
      <c r="Q19" s="26">
        <v>76400</v>
      </c>
      <c r="R19" s="26">
        <v>784976</v>
      </c>
      <c r="S19" s="26"/>
      <c r="T19" s="26"/>
      <c r="U19" s="26">
        <v>-706370</v>
      </c>
      <c r="V19" s="26">
        <v>-706370</v>
      </c>
      <c r="W19" s="26">
        <v>936547</v>
      </c>
      <c r="X19" s="26">
        <v>8494841</v>
      </c>
      <c r="Y19" s="26">
        <v>-7558294</v>
      </c>
      <c r="Z19" s="27">
        <v>-88.98</v>
      </c>
      <c r="AA19" s="28">
        <v>8494841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>
        <v>1061618</v>
      </c>
      <c r="Q20" s="8"/>
      <c r="R20" s="8">
        <v>1061618</v>
      </c>
      <c r="S20" s="8"/>
      <c r="T20" s="8"/>
      <c r="U20" s="8"/>
      <c r="V20" s="8"/>
      <c r="W20" s="30">
        <v>1061618</v>
      </c>
      <c r="X20" s="8"/>
      <c r="Y20" s="8">
        <v>1061618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445374587</v>
      </c>
      <c r="D21" s="33">
        <f t="shared" si="0"/>
        <v>0</v>
      </c>
      <c r="E21" s="34">
        <f t="shared" si="0"/>
        <v>476396495</v>
      </c>
      <c r="F21" s="35">
        <f t="shared" si="0"/>
        <v>484605434</v>
      </c>
      <c r="G21" s="35">
        <f t="shared" si="0"/>
        <v>6676346</v>
      </c>
      <c r="H21" s="35">
        <f t="shared" si="0"/>
        <v>151460447</v>
      </c>
      <c r="I21" s="35">
        <f t="shared" si="0"/>
        <v>8180863</v>
      </c>
      <c r="J21" s="35">
        <f t="shared" si="0"/>
        <v>166317656</v>
      </c>
      <c r="K21" s="35">
        <f t="shared" si="0"/>
        <v>7711287</v>
      </c>
      <c r="L21" s="35">
        <f t="shared" si="0"/>
        <v>8642689</v>
      </c>
      <c r="M21" s="35">
        <f t="shared" si="0"/>
        <v>78587882</v>
      </c>
      <c r="N21" s="35">
        <f t="shared" si="0"/>
        <v>94941858</v>
      </c>
      <c r="O21" s="35">
        <f t="shared" si="0"/>
        <v>54237911</v>
      </c>
      <c r="P21" s="35">
        <f t="shared" si="0"/>
        <v>8861170</v>
      </c>
      <c r="Q21" s="35">
        <f t="shared" si="0"/>
        <v>103863449</v>
      </c>
      <c r="R21" s="35">
        <f t="shared" si="0"/>
        <v>166962530</v>
      </c>
      <c r="S21" s="35">
        <f t="shared" si="0"/>
        <v>7784272</v>
      </c>
      <c r="T21" s="35">
        <f t="shared" si="0"/>
        <v>7499255</v>
      </c>
      <c r="U21" s="35">
        <f t="shared" si="0"/>
        <v>16750868</v>
      </c>
      <c r="V21" s="35">
        <f t="shared" si="0"/>
        <v>32034395</v>
      </c>
      <c r="W21" s="35">
        <f t="shared" si="0"/>
        <v>460256439</v>
      </c>
      <c r="X21" s="35">
        <f t="shared" si="0"/>
        <v>484605434</v>
      </c>
      <c r="Y21" s="35">
        <f t="shared" si="0"/>
        <v>-24348995</v>
      </c>
      <c r="Z21" s="36">
        <f>+IF(X21&lt;&gt;0,+(Y21/X21)*100,0)</f>
        <v>-5.02449896176773</v>
      </c>
      <c r="AA21" s="33">
        <f>SUM(AA5:AA20)</f>
        <v>484605434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173694819</v>
      </c>
      <c r="D24" s="6"/>
      <c r="E24" s="7">
        <v>205725807</v>
      </c>
      <c r="F24" s="8">
        <v>206159588</v>
      </c>
      <c r="G24" s="8">
        <v>20661119</v>
      </c>
      <c r="H24" s="8">
        <v>16040635</v>
      </c>
      <c r="I24" s="8">
        <v>15717268</v>
      </c>
      <c r="J24" s="8">
        <v>52419022</v>
      </c>
      <c r="K24" s="8">
        <v>15786389</v>
      </c>
      <c r="L24" s="8">
        <v>15422234</v>
      </c>
      <c r="M24" s="8">
        <v>15817313</v>
      </c>
      <c r="N24" s="8">
        <v>47025936</v>
      </c>
      <c r="O24" s="8">
        <v>10793627</v>
      </c>
      <c r="P24" s="8">
        <v>15902044</v>
      </c>
      <c r="Q24" s="8"/>
      <c r="R24" s="8">
        <v>26695671</v>
      </c>
      <c r="S24" s="8">
        <v>31799171</v>
      </c>
      <c r="T24" s="8">
        <v>15336610</v>
      </c>
      <c r="U24" s="8">
        <v>15275319</v>
      </c>
      <c r="V24" s="8">
        <v>62411100</v>
      </c>
      <c r="W24" s="8">
        <v>188551729</v>
      </c>
      <c r="X24" s="8">
        <v>206159588</v>
      </c>
      <c r="Y24" s="8">
        <v>-17607859</v>
      </c>
      <c r="Z24" s="2">
        <v>-8.54</v>
      </c>
      <c r="AA24" s="6">
        <v>206159588</v>
      </c>
    </row>
    <row r="25" spans="1:27" ht="12.75">
      <c r="A25" s="25" t="s">
        <v>49</v>
      </c>
      <c r="B25" s="24"/>
      <c r="C25" s="6">
        <v>6952427</v>
      </c>
      <c r="D25" s="6"/>
      <c r="E25" s="7">
        <v>7574057</v>
      </c>
      <c r="F25" s="8">
        <v>7574057</v>
      </c>
      <c r="G25" s="8">
        <v>442921</v>
      </c>
      <c r="H25" s="8">
        <v>460746</v>
      </c>
      <c r="I25" s="8">
        <v>602185</v>
      </c>
      <c r="J25" s="8">
        <v>1505852</v>
      </c>
      <c r="K25" s="8">
        <v>662958</v>
      </c>
      <c r="L25" s="8">
        <v>686471</v>
      </c>
      <c r="M25" s="8">
        <v>648441</v>
      </c>
      <c r="N25" s="8">
        <v>1997870</v>
      </c>
      <c r="O25" s="8">
        <v>604196</v>
      </c>
      <c r="P25" s="8">
        <v>637928</v>
      </c>
      <c r="Q25" s="8"/>
      <c r="R25" s="8">
        <v>1242124</v>
      </c>
      <c r="S25" s="8">
        <v>1339030</v>
      </c>
      <c r="T25" s="8">
        <v>877503</v>
      </c>
      <c r="U25" s="8">
        <v>167363</v>
      </c>
      <c r="V25" s="8">
        <v>2383896</v>
      </c>
      <c r="W25" s="8">
        <v>7129742</v>
      </c>
      <c r="X25" s="8">
        <v>7574057</v>
      </c>
      <c r="Y25" s="8">
        <v>-444315</v>
      </c>
      <c r="Z25" s="2">
        <v>-5.87</v>
      </c>
      <c r="AA25" s="6">
        <v>7574057</v>
      </c>
    </row>
    <row r="26" spans="1:27" ht="12.75">
      <c r="A26" s="25" t="s">
        <v>50</v>
      </c>
      <c r="B26" s="24"/>
      <c r="C26" s="6">
        <v>19110917</v>
      </c>
      <c r="D26" s="6"/>
      <c r="E26" s="7">
        <v>25315400</v>
      </c>
      <c r="F26" s="8">
        <v>25315400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25315400</v>
      </c>
      <c r="Y26" s="8">
        <v>-25315400</v>
      </c>
      <c r="Z26" s="2">
        <v>-100</v>
      </c>
      <c r="AA26" s="6">
        <v>25315400</v>
      </c>
    </row>
    <row r="27" spans="1:27" ht="12.75">
      <c r="A27" s="25" t="s">
        <v>51</v>
      </c>
      <c r="B27" s="24"/>
      <c r="C27" s="6">
        <v>69604915</v>
      </c>
      <c r="D27" s="6"/>
      <c r="E27" s="7">
        <v>38192494</v>
      </c>
      <c r="F27" s="8">
        <v>80286623</v>
      </c>
      <c r="G27" s="8"/>
      <c r="H27" s="8"/>
      <c r="I27" s="8"/>
      <c r="J27" s="8"/>
      <c r="K27" s="8"/>
      <c r="L27" s="8"/>
      <c r="M27" s="8"/>
      <c r="N27" s="8"/>
      <c r="O27" s="8">
        <v>39562453</v>
      </c>
      <c r="P27" s="8">
        <v>5571006</v>
      </c>
      <c r="Q27" s="8"/>
      <c r="R27" s="8">
        <v>45133459</v>
      </c>
      <c r="S27" s="8">
        <v>11140039</v>
      </c>
      <c r="T27" s="8">
        <v>5569588</v>
      </c>
      <c r="U27" s="8"/>
      <c r="V27" s="8">
        <v>16709627</v>
      </c>
      <c r="W27" s="8">
        <v>61843086</v>
      </c>
      <c r="X27" s="8">
        <v>80286623</v>
      </c>
      <c r="Y27" s="8">
        <v>-18443537</v>
      </c>
      <c r="Z27" s="2">
        <v>-22.97</v>
      </c>
      <c r="AA27" s="6">
        <v>80286623</v>
      </c>
    </row>
    <row r="28" spans="1:27" ht="12.75">
      <c r="A28" s="25" t="s">
        <v>52</v>
      </c>
      <c r="B28" s="24"/>
      <c r="C28" s="6">
        <v>3752248</v>
      </c>
      <c r="D28" s="6"/>
      <c r="E28" s="7">
        <v>3522082</v>
      </c>
      <c r="F28" s="8">
        <v>4180348</v>
      </c>
      <c r="G28" s="8"/>
      <c r="H28" s="8"/>
      <c r="I28" s="8"/>
      <c r="J28" s="8"/>
      <c r="K28" s="8"/>
      <c r="L28" s="8">
        <v>1903845</v>
      </c>
      <c r="M28" s="8"/>
      <c r="N28" s="8">
        <v>1903845</v>
      </c>
      <c r="O28" s="8">
        <v>467812</v>
      </c>
      <c r="P28" s="8"/>
      <c r="Q28" s="8"/>
      <c r="R28" s="8">
        <v>467812</v>
      </c>
      <c r="S28" s="8"/>
      <c r="T28" s="8">
        <v>2351</v>
      </c>
      <c r="U28" s="8">
        <v>356090</v>
      </c>
      <c r="V28" s="8">
        <v>358441</v>
      </c>
      <c r="W28" s="8">
        <v>2730098</v>
      </c>
      <c r="X28" s="8">
        <v>4180348</v>
      </c>
      <c r="Y28" s="8">
        <v>-1450250</v>
      </c>
      <c r="Z28" s="2">
        <v>-34.69</v>
      </c>
      <c r="AA28" s="6">
        <v>4180348</v>
      </c>
    </row>
    <row r="29" spans="1:27" ht="12.75">
      <c r="A29" s="25" t="s">
        <v>53</v>
      </c>
      <c r="B29" s="24"/>
      <c r="C29" s="6">
        <v>18011186</v>
      </c>
      <c r="D29" s="6"/>
      <c r="E29" s="7">
        <v>15000000</v>
      </c>
      <c r="F29" s="8">
        <v>23134419</v>
      </c>
      <c r="G29" s="8"/>
      <c r="H29" s="8">
        <v>839454</v>
      </c>
      <c r="I29" s="8">
        <v>3601043</v>
      </c>
      <c r="J29" s="8">
        <v>4440497</v>
      </c>
      <c r="K29" s="8">
        <v>-993039</v>
      </c>
      <c r="L29" s="8"/>
      <c r="M29" s="8">
        <v>3060627</v>
      </c>
      <c r="N29" s="8">
        <v>2067588</v>
      </c>
      <c r="O29" s="8">
        <v>936507</v>
      </c>
      <c r="P29" s="8">
        <v>4223328</v>
      </c>
      <c r="Q29" s="8">
        <v>1521122</v>
      </c>
      <c r="R29" s="8">
        <v>6680957</v>
      </c>
      <c r="S29" s="8"/>
      <c r="T29" s="8">
        <v>3417777</v>
      </c>
      <c r="U29" s="8">
        <v>3942328</v>
      </c>
      <c r="V29" s="8">
        <v>7360105</v>
      </c>
      <c r="W29" s="8">
        <v>20549147</v>
      </c>
      <c r="X29" s="8">
        <v>23134419</v>
      </c>
      <c r="Y29" s="8">
        <v>-2585272</v>
      </c>
      <c r="Z29" s="2">
        <v>-11.18</v>
      </c>
      <c r="AA29" s="6">
        <v>23134419</v>
      </c>
    </row>
    <row r="30" spans="1:27" ht="12.75">
      <c r="A30" s="25" t="s">
        <v>54</v>
      </c>
      <c r="B30" s="24"/>
      <c r="C30" s="6">
        <v>31005899</v>
      </c>
      <c r="D30" s="6"/>
      <c r="E30" s="7">
        <v>15443359</v>
      </c>
      <c r="F30" s="8">
        <v>8574878</v>
      </c>
      <c r="G30" s="8"/>
      <c r="H30" s="8">
        <v>22907</v>
      </c>
      <c r="I30" s="8">
        <v>462043</v>
      </c>
      <c r="J30" s="8">
        <v>484950</v>
      </c>
      <c r="K30" s="8">
        <v>1365728</v>
      </c>
      <c r="L30" s="8">
        <v>1796030</v>
      </c>
      <c r="M30" s="8">
        <v>1543385</v>
      </c>
      <c r="N30" s="8">
        <v>4705143</v>
      </c>
      <c r="O30" s="8">
        <v>-2173211</v>
      </c>
      <c r="P30" s="8">
        <v>815570</v>
      </c>
      <c r="Q30" s="8">
        <v>243159</v>
      </c>
      <c r="R30" s="8">
        <v>-1114482</v>
      </c>
      <c r="S30" s="8">
        <v>748912</v>
      </c>
      <c r="T30" s="8">
        <v>1546685</v>
      </c>
      <c r="U30" s="8">
        <v>106716</v>
      </c>
      <c r="V30" s="8">
        <v>2402313</v>
      </c>
      <c r="W30" s="8">
        <v>6477924</v>
      </c>
      <c r="X30" s="8">
        <v>8574878</v>
      </c>
      <c r="Y30" s="8">
        <v>-2096954</v>
      </c>
      <c r="Z30" s="2">
        <v>-24.45</v>
      </c>
      <c r="AA30" s="6">
        <v>8574878</v>
      </c>
    </row>
    <row r="31" spans="1:27" ht="12.75">
      <c r="A31" s="25" t="s">
        <v>55</v>
      </c>
      <c r="B31" s="24"/>
      <c r="C31" s="6">
        <v>155329942</v>
      </c>
      <c r="D31" s="6"/>
      <c r="E31" s="7">
        <v>101501547</v>
      </c>
      <c r="F31" s="8">
        <v>161841998</v>
      </c>
      <c r="G31" s="8">
        <v>5912012</v>
      </c>
      <c r="H31" s="8">
        <v>5967158</v>
      </c>
      <c r="I31" s="8">
        <v>8228560</v>
      </c>
      <c r="J31" s="8">
        <v>20107730</v>
      </c>
      <c r="K31" s="8">
        <v>11257556</v>
      </c>
      <c r="L31" s="8">
        <v>7580730</v>
      </c>
      <c r="M31" s="8">
        <v>12855637</v>
      </c>
      <c r="N31" s="8">
        <v>31693923</v>
      </c>
      <c r="O31" s="8">
        <v>10918067</v>
      </c>
      <c r="P31" s="8">
        <v>12600610</v>
      </c>
      <c r="Q31" s="8">
        <v>16217851</v>
      </c>
      <c r="R31" s="8">
        <v>39736528</v>
      </c>
      <c r="S31" s="8">
        <v>4167668</v>
      </c>
      <c r="T31" s="8">
        <v>8761080</v>
      </c>
      <c r="U31" s="8">
        <v>23904957</v>
      </c>
      <c r="V31" s="8">
        <v>36833705</v>
      </c>
      <c r="W31" s="8">
        <v>128371886</v>
      </c>
      <c r="X31" s="8">
        <v>161841998</v>
      </c>
      <c r="Y31" s="8">
        <v>-33470112</v>
      </c>
      <c r="Z31" s="2">
        <v>-20.68</v>
      </c>
      <c r="AA31" s="6">
        <v>161841998</v>
      </c>
    </row>
    <row r="32" spans="1:27" ht="12.75">
      <c r="A32" s="25" t="s">
        <v>43</v>
      </c>
      <c r="B32" s="24"/>
      <c r="C32" s="6">
        <v>14000000</v>
      </c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>
        <v>5000000</v>
      </c>
      <c r="P32" s="8">
        <v>6000000</v>
      </c>
      <c r="Q32" s="8"/>
      <c r="R32" s="8">
        <v>11000000</v>
      </c>
      <c r="S32" s="8"/>
      <c r="T32" s="8">
        <v>3000000</v>
      </c>
      <c r="U32" s="8"/>
      <c r="V32" s="8">
        <v>3000000</v>
      </c>
      <c r="W32" s="8">
        <v>14000000</v>
      </c>
      <c r="X32" s="8"/>
      <c r="Y32" s="8">
        <v>14000000</v>
      </c>
      <c r="Z32" s="2"/>
      <c r="AA32" s="6"/>
    </row>
    <row r="33" spans="1:27" ht="12.75">
      <c r="A33" s="25" t="s">
        <v>56</v>
      </c>
      <c r="B33" s="24"/>
      <c r="C33" s="6">
        <v>37962657</v>
      </c>
      <c r="D33" s="6"/>
      <c r="E33" s="7">
        <v>57324206</v>
      </c>
      <c r="F33" s="8">
        <v>60080988</v>
      </c>
      <c r="G33" s="8">
        <v>5994495</v>
      </c>
      <c r="H33" s="8">
        <v>2946058</v>
      </c>
      <c r="I33" s="8">
        <v>5272644</v>
      </c>
      <c r="J33" s="8">
        <v>14213197</v>
      </c>
      <c r="K33" s="8">
        <v>4684955</v>
      </c>
      <c r="L33" s="8">
        <v>2595148</v>
      </c>
      <c r="M33" s="8">
        <v>6091588</v>
      </c>
      <c r="N33" s="8">
        <v>13371691</v>
      </c>
      <c r="O33" s="8">
        <v>2909554</v>
      </c>
      <c r="P33" s="8">
        <v>3032341</v>
      </c>
      <c r="Q33" s="8">
        <v>3835296</v>
      </c>
      <c r="R33" s="8">
        <v>9777191</v>
      </c>
      <c r="S33" s="8">
        <v>1486292</v>
      </c>
      <c r="T33" s="8">
        <v>6173573</v>
      </c>
      <c r="U33" s="8">
        <v>4797195</v>
      </c>
      <c r="V33" s="8">
        <v>12457060</v>
      </c>
      <c r="W33" s="8">
        <v>49819139</v>
      </c>
      <c r="X33" s="8">
        <v>60080988</v>
      </c>
      <c r="Y33" s="8">
        <v>-10261849</v>
      </c>
      <c r="Z33" s="2">
        <v>-17.08</v>
      </c>
      <c r="AA33" s="6">
        <v>60080988</v>
      </c>
    </row>
    <row r="34" spans="1:27" ht="12.75">
      <c r="A34" s="23" t="s">
        <v>57</v>
      </c>
      <c r="B34" s="29"/>
      <c r="C34" s="6">
        <v>8948026</v>
      </c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378805</v>
      </c>
      <c r="Q34" s="8"/>
      <c r="R34" s="8">
        <v>378805</v>
      </c>
      <c r="S34" s="8"/>
      <c r="T34" s="8"/>
      <c r="U34" s="8"/>
      <c r="V34" s="8"/>
      <c r="W34" s="8">
        <v>378805</v>
      </c>
      <c r="X34" s="8"/>
      <c r="Y34" s="8">
        <v>378805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538373036</v>
      </c>
      <c r="D35" s="33">
        <f>SUM(D24:D34)</f>
        <v>0</v>
      </c>
      <c r="E35" s="34">
        <f t="shared" si="1"/>
        <v>469598952</v>
      </c>
      <c r="F35" s="35">
        <f t="shared" si="1"/>
        <v>577148299</v>
      </c>
      <c r="G35" s="35">
        <f t="shared" si="1"/>
        <v>33010547</v>
      </c>
      <c r="H35" s="35">
        <f t="shared" si="1"/>
        <v>26276958</v>
      </c>
      <c r="I35" s="35">
        <f t="shared" si="1"/>
        <v>33883743</v>
      </c>
      <c r="J35" s="35">
        <f t="shared" si="1"/>
        <v>93171248</v>
      </c>
      <c r="K35" s="35">
        <f t="shared" si="1"/>
        <v>32764547</v>
      </c>
      <c r="L35" s="35">
        <f t="shared" si="1"/>
        <v>29984458</v>
      </c>
      <c r="M35" s="35">
        <f t="shared" si="1"/>
        <v>40016991</v>
      </c>
      <c r="N35" s="35">
        <f t="shared" si="1"/>
        <v>102765996</v>
      </c>
      <c r="O35" s="35">
        <f t="shared" si="1"/>
        <v>69019005</v>
      </c>
      <c r="P35" s="35">
        <f t="shared" si="1"/>
        <v>49161632</v>
      </c>
      <c r="Q35" s="35">
        <f t="shared" si="1"/>
        <v>21817428</v>
      </c>
      <c r="R35" s="35">
        <f t="shared" si="1"/>
        <v>139998065</v>
      </c>
      <c r="S35" s="35">
        <f t="shared" si="1"/>
        <v>50681112</v>
      </c>
      <c r="T35" s="35">
        <f t="shared" si="1"/>
        <v>44685167</v>
      </c>
      <c r="U35" s="35">
        <f t="shared" si="1"/>
        <v>48549968</v>
      </c>
      <c r="V35" s="35">
        <f t="shared" si="1"/>
        <v>143916247</v>
      </c>
      <c r="W35" s="35">
        <f t="shared" si="1"/>
        <v>479851556</v>
      </c>
      <c r="X35" s="35">
        <f t="shared" si="1"/>
        <v>577148299</v>
      </c>
      <c r="Y35" s="35">
        <f t="shared" si="1"/>
        <v>-97296743</v>
      </c>
      <c r="Z35" s="36">
        <f>+IF(X35&lt;&gt;0,+(Y35/X35)*100,0)</f>
        <v>-16.85818760422267</v>
      </c>
      <c r="AA35" s="33">
        <f>SUM(AA24:AA34)</f>
        <v>577148299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-92998449</v>
      </c>
      <c r="D37" s="46">
        <f>+D21-D35</f>
        <v>0</v>
      </c>
      <c r="E37" s="47">
        <f t="shared" si="2"/>
        <v>6797543</v>
      </c>
      <c r="F37" s="48">
        <f t="shared" si="2"/>
        <v>-92542865</v>
      </c>
      <c r="G37" s="48">
        <f t="shared" si="2"/>
        <v>-26334201</v>
      </c>
      <c r="H37" s="48">
        <f t="shared" si="2"/>
        <v>125183489</v>
      </c>
      <c r="I37" s="48">
        <f t="shared" si="2"/>
        <v>-25702880</v>
      </c>
      <c r="J37" s="48">
        <f t="shared" si="2"/>
        <v>73146408</v>
      </c>
      <c r="K37" s="48">
        <f t="shared" si="2"/>
        <v>-25053260</v>
      </c>
      <c r="L37" s="48">
        <f t="shared" si="2"/>
        <v>-21341769</v>
      </c>
      <c r="M37" s="48">
        <f t="shared" si="2"/>
        <v>38570891</v>
      </c>
      <c r="N37" s="48">
        <f t="shared" si="2"/>
        <v>-7824138</v>
      </c>
      <c r="O37" s="48">
        <f t="shared" si="2"/>
        <v>-14781094</v>
      </c>
      <c r="P37" s="48">
        <f t="shared" si="2"/>
        <v>-40300462</v>
      </c>
      <c r="Q37" s="48">
        <f t="shared" si="2"/>
        <v>82046021</v>
      </c>
      <c r="R37" s="48">
        <f t="shared" si="2"/>
        <v>26964465</v>
      </c>
      <c r="S37" s="48">
        <f t="shared" si="2"/>
        <v>-42896840</v>
      </c>
      <c r="T37" s="48">
        <f t="shared" si="2"/>
        <v>-37185912</v>
      </c>
      <c r="U37" s="48">
        <f t="shared" si="2"/>
        <v>-31799100</v>
      </c>
      <c r="V37" s="48">
        <f t="shared" si="2"/>
        <v>-111881852</v>
      </c>
      <c r="W37" s="48">
        <f t="shared" si="2"/>
        <v>-19595117</v>
      </c>
      <c r="X37" s="48">
        <f>IF(F21=F35,0,X21-X35)</f>
        <v>-92542865</v>
      </c>
      <c r="Y37" s="48">
        <f t="shared" si="2"/>
        <v>72947748</v>
      </c>
      <c r="Z37" s="49">
        <f>+IF(X37&lt;&gt;0,+(Y37/X37)*100,0)</f>
        <v>-78.825901921234</v>
      </c>
      <c r="AA37" s="46">
        <f>+AA21-AA35</f>
        <v>-92542865</v>
      </c>
    </row>
    <row r="38" spans="1:27" ht="22.5" customHeight="1">
      <c r="A38" s="50" t="s">
        <v>60</v>
      </c>
      <c r="B38" s="29"/>
      <c r="C38" s="6">
        <v>335775123</v>
      </c>
      <c r="D38" s="6"/>
      <c r="E38" s="7">
        <v>275838500</v>
      </c>
      <c r="F38" s="8">
        <v>279708917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155772520</v>
      </c>
      <c r="R38" s="8">
        <v>155772520</v>
      </c>
      <c r="S38" s="8"/>
      <c r="T38" s="8"/>
      <c r="U38" s="8">
        <v>112056114</v>
      </c>
      <c r="V38" s="8">
        <v>112056114</v>
      </c>
      <c r="W38" s="8">
        <v>267828634</v>
      </c>
      <c r="X38" s="8">
        <v>279708917</v>
      </c>
      <c r="Y38" s="8">
        <v>-11880283</v>
      </c>
      <c r="Z38" s="2">
        <v>-4.25</v>
      </c>
      <c r="AA38" s="6">
        <v>279708917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242776674</v>
      </c>
      <c r="D41" s="56">
        <f>SUM(D37:D40)</f>
        <v>0</v>
      </c>
      <c r="E41" s="57">
        <f t="shared" si="3"/>
        <v>282636043</v>
      </c>
      <c r="F41" s="58">
        <f t="shared" si="3"/>
        <v>187166052</v>
      </c>
      <c r="G41" s="58">
        <f t="shared" si="3"/>
        <v>-26334201</v>
      </c>
      <c r="H41" s="58">
        <f t="shared" si="3"/>
        <v>125183489</v>
      </c>
      <c r="I41" s="58">
        <f t="shared" si="3"/>
        <v>-25702880</v>
      </c>
      <c r="J41" s="58">
        <f t="shared" si="3"/>
        <v>73146408</v>
      </c>
      <c r="K41" s="58">
        <f t="shared" si="3"/>
        <v>-25053260</v>
      </c>
      <c r="L41" s="58">
        <f t="shared" si="3"/>
        <v>-21341769</v>
      </c>
      <c r="M41" s="58">
        <f t="shared" si="3"/>
        <v>38570891</v>
      </c>
      <c r="N41" s="58">
        <f t="shared" si="3"/>
        <v>-7824138</v>
      </c>
      <c r="O41" s="58">
        <f t="shared" si="3"/>
        <v>-14781094</v>
      </c>
      <c r="P41" s="58">
        <f t="shared" si="3"/>
        <v>-40300462</v>
      </c>
      <c r="Q41" s="58">
        <f t="shared" si="3"/>
        <v>237818541</v>
      </c>
      <c r="R41" s="58">
        <f t="shared" si="3"/>
        <v>182736985</v>
      </c>
      <c r="S41" s="58">
        <f t="shared" si="3"/>
        <v>-42896840</v>
      </c>
      <c r="T41" s="58">
        <f t="shared" si="3"/>
        <v>-37185912</v>
      </c>
      <c r="U41" s="58">
        <f t="shared" si="3"/>
        <v>80257014</v>
      </c>
      <c r="V41" s="58">
        <f t="shared" si="3"/>
        <v>174262</v>
      </c>
      <c r="W41" s="58">
        <f t="shared" si="3"/>
        <v>248233517</v>
      </c>
      <c r="X41" s="58">
        <f t="shared" si="3"/>
        <v>187166052</v>
      </c>
      <c r="Y41" s="58">
        <f t="shared" si="3"/>
        <v>61067465</v>
      </c>
      <c r="Z41" s="59">
        <f>+IF(X41&lt;&gt;0,+(Y41/X41)*100,0)</f>
        <v>32.62742593940059</v>
      </c>
      <c r="AA41" s="56">
        <f>SUM(AA37:AA40)</f>
        <v>187166052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242776674</v>
      </c>
      <c r="D43" s="64">
        <f>+D41-D42</f>
        <v>0</v>
      </c>
      <c r="E43" s="65">
        <f t="shared" si="4"/>
        <v>282636043</v>
      </c>
      <c r="F43" s="66">
        <f t="shared" si="4"/>
        <v>187166052</v>
      </c>
      <c r="G43" s="66">
        <f t="shared" si="4"/>
        <v>-26334201</v>
      </c>
      <c r="H43" s="66">
        <f t="shared" si="4"/>
        <v>125183489</v>
      </c>
      <c r="I43" s="66">
        <f t="shared" si="4"/>
        <v>-25702880</v>
      </c>
      <c r="J43" s="66">
        <f t="shared" si="4"/>
        <v>73146408</v>
      </c>
      <c r="K43" s="66">
        <f t="shared" si="4"/>
        <v>-25053260</v>
      </c>
      <c r="L43" s="66">
        <f t="shared" si="4"/>
        <v>-21341769</v>
      </c>
      <c r="M43" s="66">
        <f t="shared" si="4"/>
        <v>38570891</v>
      </c>
      <c r="N43" s="66">
        <f t="shared" si="4"/>
        <v>-7824138</v>
      </c>
      <c r="O43" s="66">
        <f t="shared" si="4"/>
        <v>-14781094</v>
      </c>
      <c r="P43" s="66">
        <f t="shared" si="4"/>
        <v>-40300462</v>
      </c>
      <c r="Q43" s="66">
        <f t="shared" si="4"/>
        <v>237818541</v>
      </c>
      <c r="R43" s="66">
        <f t="shared" si="4"/>
        <v>182736985</v>
      </c>
      <c r="S43" s="66">
        <f t="shared" si="4"/>
        <v>-42896840</v>
      </c>
      <c r="T43" s="66">
        <f t="shared" si="4"/>
        <v>-37185912</v>
      </c>
      <c r="U43" s="66">
        <f t="shared" si="4"/>
        <v>80257014</v>
      </c>
      <c r="V43" s="66">
        <f t="shared" si="4"/>
        <v>174262</v>
      </c>
      <c r="W43" s="66">
        <f t="shared" si="4"/>
        <v>248233517</v>
      </c>
      <c r="X43" s="66">
        <f t="shared" si="4"/>
        <v>187166052</v>
      </c>
      <c r="Y43" s="66">
        <f t="shared" si="4"/>
        <v>61067465</v>
      </c>
      <c r="Z43" s="67">
        <f>+IF(X43&lt;&gt;0,+(Y43/X43)*100,0)</f>
        <v>32.62742593940059</v>
      </c>
      <c r="AA43" s="64">
        <f>+AA41-AA42</f>
        <v>187166052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242776674</v>
      </c>
      <c r="D45" s="56">
        <f>SUM(D43:D44)</f>
        <v>0</v>
      </c>
      <c r="E45" s="57">
        <f t="shared" si="5"/>
        <v>282636043</v>
      </c>
      <c r="F45" s="58">
        <f t="shared" si="5"/>
        <v>187166052</v>
      </c>
      <c r="G45" s="58">
        <f t="shared" si="5"/>
        <v>-26334201</v>
      </c>
      <c r="H45" s="58">
        <f t="shared" si="5"/>
        <v>125183489</v>
      </c>
      <c r="I45" s="58">
        <f t="shared" si="5"/>
        <v>-25702880</v>
      </c>
      <c r="J45" s="58">
        <f t="shared" si="5"/>
        <v>73146408</v>
      </c>
      <c r="K45" s="58">
        <f t="shared" si="5"/>
        <v>-25053260</v>
      </c>
      <c r="L45" s="58">
        <f t="shared" si="5"/>
        <v>-21341769</v>
      </c>
      <c r="M45" s="58">
        <f t="shared" si="5"/>
        <v>38570891</v>
      </c>
      <c r="N45" s="58">
        <f t="shared" si="5"/>
        <v>-7824138</v>
      </c>
      <c r="O45" s="58">
        <f t="shared" si="5"/>
        <v>-14781094</v>
      </c>
      <c r="P45" s="58">
        <f t="shared" si="5"/>
        <v>-40300462</v>
      </c>
      <c r="Q45" s="58">
        <f t="shared" si="5"/>
        <v>237818541</v>
      </c>
      <c r="R45" s="58">
        <f t="shared" si="5"/>
        <v>182736985</v>
      </c>
      <c r="S45" s="58">
        <f t="shared" si="5"/>
        <v>-42896840</v>
      </c>
      <c r="T45" s="58">
        <f t="shared" si="5"/>
        <v>-37185912</v>
      </c>
      <c r="U45" s="58">
        <f t="shared" si="5"/>
        <v>80257014</v>
      </c>
      <c r="V45" s="58">
        <f t="shared" si="5"/>
        <v>174262</v>
      </c>
      <c r="W45" s="58">
        <f t="shared" si="5"/>
        <v>248233517</v>
      </c>
      <c r="X45" s="58">
        <f t="shared" si="5"/>
        <v>187166052</v>
      </c>
      <c r="Y45" s="58">
        <f t="shared" si="5"/>
        <v>61067465</v>
      </c>
      <c r="Z45" s="59">
        <f>+IF(X45&lt;&gt;0,+(Y45/X45)*100,0)</f>
        <v>32.62742593940059</v>
      </c>
      <c r="AA45" s="56">
        <f>SUM(AA43:AA44)</f>
        <v>187166052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242776674</v>
      </c>
      <c r="D47" s="71">
        <f>SUM(D45:D46)</f>
        <v>0</v>
      </c>
      <c r="E47" s="72">
        <f t="shared" si="6"/>
        <v>282636043</v>
      </c>
      <c r="F47" s="73">
        <f t="shared" si="6"/>
        <v>187166052</v>
      </c>
      <c r="G47" s="73">
        <f t="shared" si="6"/>
        <v>-26334201</v>
      </c>
      <c r="H47" s="74">
        <f t="shared" si="6"/>
        <v>125183489</v>
      </c>
      <c r="I47" s="74">
        <f t="shared" si="6"/>
        <v>-25702880</v>
      </c>
      <c r="J47" s="74">
        <f t="shared" si="6"/>
        <v>73146408</v>
      </c>
      <c r="K47" s="74">
        <f t="shared" si="6"/>
        <v>-25053260</v>
      </c>
      <c r="L47" s="74">
        <f t="shared" si="6"/>
        <v>-21341769</v>
      </c>
      <c r="M47" s="73">
        <f t="shared" si="6"/>
        <v>38570891</v>
      </c>
      <c r="N47" s="73">
        <f t="shared" si="6"/>
        <v>-7824138</v>
      </c>
      <c r="O47" s="74">
        <f t="shared" si="6"/>
        <v>-14781094</v>
      </c>
      <c r="P47" s="74">
        <f t="shared" si="6"/>
        <v>-40300462</v>
      </c>
      <c r="Q47" s="74">
        <f t="shared" si="6"/>
        <v>237818541</v>
      </c>
      <c r="R47" s="74">
        <f t="shared" si="6"/>
        <v>182736985</v>
      </c>
      <c r="S47" s="74">
        <f t="shared" si="6"/>
        <v>-42896840</v>
      </c>
      <c r="T47" s="73">
        <f t="shared" si="6"/>
        <v>-37185912</v>
      </c>
      <c r="U47" s="73">
        <f t="shared" si="6"/>
        <v>80257014</v>
      </c>
      <c r="V47" s="74">
        <f t="shared" si="6"/>
        <v>174262</v>
      </c>
      <c r="W47" s="74">
        <f t="shared" si="6"/>
        <v>248233517</v>
      </c>
      <c r="X47" s="74">
        <f t="shared" si="6"/>
        <v>187166052</v>
      </c>
      <c r="Y47" s="74">
        <f t="shared" si="6"/>
        <v>61067465</v>
      </c>
      <c r="Z47" s="75">
        <f>+IF(X47&lt;&gt;0,+(Y47/X47)*100,0)</f>
        <v>32.62742593940059</v>
      </c>
      <c r="AA47" s="76">
        <f>SUM(AA45:AA46)</f>
        <v>187166052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405471556</v>
      </c>
      <c r="D5" s="6"/>
      <c r="E5" s="7">
        <v>424591234</v>
      </c>
      <c r="F5" s="8">
        <v>436069926</v>
      </c>
      <c r="G5" s="8">
        <v>37741438</v>
      </c>
      <c r="H5" s="8">
        <v>84956959</v>
      </c>
      <c r="I5" s="8">
        <v>37717489</v>
      </c>
      <c r="J5" s="8">
        <v>160415886</v>
      </c>
      <c r="K5" s="8">
        <v>40192323</v>
      </c>
      <c r="L5" s="8">
        <v>37962473</v>
      </c>
      <c r="M5" s="8">
        <v>38579989</v>
      </c>
      <c r="N5" s="8">
        <v>116734785</v>
      </c>
      <c r="O5" s="8">
        <v>-1043625</v>
      </c>
      <c r="P5" s="8">
        <v>37881120</v>
      </c>
      <c r="Q5" s="8">
        <v>38072632</v>
      </c>
      <c r="R5" s="8">
        <v>74910127</v>
      </c>
      <c r="S5" s="8">
        <v>38895848</v>
      </c>
      <c r="T5" s="8">
        <v>51998</v>
      </c>
      <c r="U5" s="8">
        <v>57084</v>
      </c>
      <c r="V5" s="8">
        <v>39004930</v>
      </c>
      <c r="W5" s="8">
        <v>391065728</v>
      </c>
      <c r="X5" s="8">
        <v>436069926</v>
      </c>
      <c r="Y5" s="8">
        <v>-45004198</v>
      </c>
      <c r="Z5" s="2">
        <v>-10.32</v>
      </c>
      <c r="AA5" s="6">
        <v>436069926</v>
      </c>
    </row>
    <row r="6" spans="1:27" ht="12.75">
      <c r="A6" s="23" t="s">
        <v>32</v>
      </c>
      <c r="B6" s="24"/>
      <c r="C6" s="6">
        <v>123072077</v>
      </c>
      <c r="D6" s="6"/>
      <c r="E6" s="7">
        <v>143637577</v>
      </c>
      <c r="F6" s="8">
        <v>138416363</v>
      </c>
      <c r="G6" s="8">
        <v>10557857</v>
      </c>
      <c r="H6" s="8">
        <v>12253635</v>
      </c>
      <c r="I6" s="8">
        <v>11534813</v>
      </c>
      <c r="J6" s="8">
        <v>34346305</v>
      </c>
      <c r="K6" s="8">
        <v>11205156</v>
      </c>
      <c r="L6" s="8">
        <v>11426444</v>
      </c>
      <c r="M6" s="8">
        <v>11427710</v>
      </c>
      <c r="N6" s="8">
        <v>34059310</v>
      </c>
      <c r="O6" s="8">
        <v>-458820</v>
      </c>
      <c r="P6" s="8">
        <v>11459435</v>
      </c>
      <c r="Q6" s="8">
        <v>11378841</v>
      </c>
      <c r="R6" s="8">
        <v>22379456</v>
      </c>
      <c r="S6" s="8">
        <v>11766552</v>
      </c>
      <c r="T6" s="8">
        <v>10039479</v>
      </c>
      <c r="U6" s="8">
        <v>10380752</v>
      </c>
      <c r="V6" s="8">
        <v>32186783</v>
      </c>
      <c r="W6" s="8">
        <v>122971854</v>
      </c>
      <c r="X6" s="8">
        <v>138416363</v>
      </c>
      <c r="Y6" s="8">
        <v>-15444509</v>
      </c>
      <c r="Z6" s="2">
        <v>-11.16</v>
      </c>
      <c r="AA6" s="6">
        <v>138416363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51138641</v>
      </c>
      <c r="D9" s="6"/>
      <c r="E9" s="7">
        <v>71592997</v>
      </c>
      <c r="F9" s="8">
        <v>65697334</v>
      </c>
      <c r="G9" s="8">
        <v>4840130</v>
      </c>
      <c r="H9" s="8">
        <v>10901343</v>
      </c>
      <c r="I9" s="8">
        <v>4747011</v>
      </c>
      <c r="J9" s="8">
        <v>20488484</v>
      </c>
      <c r="K9" s="8">
        <v>4664694</v>
      </c>
      <c r="L9" s="8">
        <v>4749277</v>
      </c>
      <c r="M9" s="8">
        <v>4817592</v>
      </c>
      <c r="N9" s="8">
        <v>14231563</v>
      </c>
      <c r="O9" s="8">
        <v>29562</v>
      </c>
      <c r="P9" s="8">
        <v>4788006</v>
      </c>
      <c r="Q9" s="8">
        <v>4774341</v>
      </c>
      <c r="R9" s="8">
        <v>9591909</v>
      </c>
      <c r="S9" s="8">
        <v>4741660</v>
      </c>
      <c r="T9" s="8">
        <v>25370</v>
      </c>
      <c r="U9" s="8">
        <v>131925</v>
      </c>
      <c r="V9" s="8">
        <v>4898955</v>
      </c>
      <c r="W9" s="8">
        <v>49210911</v>
      </c>
      <c r="X9" s="8">
        <v>65697334</v>
      </c>
      <c r="Y9" s="8">
        <v>-16486423</v>
      </c>
      <c r="Z9" s="2">
        <v>-25.09</v>
      </c>
      <c r="AA9" s="6">
        <v>65697334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3076373</v>
      </c>
      <c r="D11" s="6"/>
      <c r="E11" s="7">
        <v>2762124</v>
      </c>
      <c r="F11" s="8">
        <v>3787498</v>
      </c>
      <c r="G11" s="8">
        <v>583354</v>
      </c>
      <c r="H11" s="8">
        <v>309078</v>
      </c>
      <c r="I11" s="8">
        <v>1661757</v>
      </c>
      <c r="J11" s="8">
        <v>2554189</v>
      </c>
      <c r="K11" s="8">
        <v>104151</v>
      </c>
      <c r="L11" s="8">
        <v>279418</v>
      </c>
      <c r="M11" s="8">
        <v>277369</v>
      </c>
      <c r="N11" s="8">
        <v>660938</v>
      </c>
      <c r="O11" s="8">
        <v>-73095</v>
      </c>
      <c r="P11" s="8">
        <v>250732</v>
      </c>
      <c r="Q11" s="8">
        <v>220554</v>
      </c>
      <c r="R11" s="8">
        <v>398191</v>
      </c>
      <c r="S11" s="8">
        <v>211528</v>
      </c>
      <c r="T11" s="8">
        <v>295172</v>
      </c>
      <c r="U11" s="8">
        <v>254218</v>
      </c>
      <c r="V11" s="8">
        <v>760918</v>
      </c>
      <c r="W11" s="8">
        <v>4374236</v>
      </c>
      <c r="X11" s="8">
        <v>3787498</v>
      </c>
      <c r="Y11" s="8">
        <v>586738</v>
      </c>
      <c r="Z11" s="2">
        <v>15.49</v>
      </c>
      <c r="AA11" s="6">
        <v>3787498</v>
      </c>
    </row>
    <row r="12" spans="1:27" ht="12.75">
      <c r="A12" s="25" t="s">
        <v>37</v>
      </c>
      <c r="B12" s="29"/>
      <c r="C12" s="6">
        <v>4128751</v>
      </c>
      <c r="D12" s="6"/>
      <c r="E12" s="7">
        <v>4984703</v>
      </c>
      <c r="F12" s="8">
        <v>4769786</v>
      </c>
      <c r="G12" s="8">
        <v>4418</v>
      </c>
      <c r="H12" s="8">
        <v>7456</v>
      </c>
      <c r="I12" s="8">
        <v>447600</v>
      </c>
      <c r="J12" s="8">
        <v>459474</v>
      </c>
      <c r="K12" s="8">
        <v>763821</v>
      </c>
      <c r="L12" s="8">
        <v>132</v>
      </c>
      <c r="M12" s="8"/>
      <c r="N12" s="8">
        <v>763953</v>
      </c>
      <c r="O12" s="8"/>
      <c r="P12" s="8"/>
      <c r="Q12" s="8"/>
      <c r="R12" s="8"/>
      <c r="S12" s="8"/>
      <c r="T12" s="8"/>
      <c r="U12" s="8">
        <v>2574838</v>
      </c>
      <c r="V12" s="8">
        <v>2574838</v>
      </c>
      <c r="W12" s="8">
        <v>3798265</v>
      </c>
      <c r="X12" s="8">
        <v>4769786</v>
      </c>
      <c r="Y12" s="8">
        <v>-971521</v>
      </c>
      <c r="Z12" s="2">
        <v>-20.37</v>
      </c>
      <c r="AA12" s="6">
        <v>4769786</v>
      </c>
    </row>
    <row r="13" spans="1:27" ht="12.75">
      <c r="A13" s="23" t="s">
        <v>38</v>
      </c>
      <c r="B13" s="29"/>
      <c r="C13" s="6">
        <v>20914351</v>
      </c>
      <c r="D13" s="6"/>
      <c r="E13" s="7">
        <v>18839492</v>
      </c>
      <c r="F13" s="8">
        <v>21927792</v>
      </c>
      <c r="G13" s="8">
        <v>1647900</v>
      </c>
      <c r="H13" s="8">
        <v>1611687</v>
      </c>
      <c r="I13" s="8">
        <v>1648668</v>
      </c>
      <c r="J13" s="8">
        <v>4908255</v>
      </c>
      <c r="K13" s="8">
        <v>1825154</v>
      </c>
      <c r="L13" s="8">
        <v>1851721</v>
      </c>
      <c r="M13" s="8">
        <v>1950504</v>
      </c>
      <c r="N13" s="8">
        <v>5627379</v>
      </c>
      <c r="O13" s="8">
        <v>2649</v>
      </c>
      <c r="P13" s="8">
        <v>1985248</v>
      </c>
      <c r="Q13" s="8">
        <v>2013254</v>
      </c>
      <c r="R13" s="8">
        <v>4001151</v>
      </c>
      <c r="S13" s="8">
        <v>2123682</v>
      </c>
      <c r="T13" s="8">
        <v>2232682</v>
      </c>
      <c r="U13" s="8">
        <v>2278206</v>
      </c>
      <c r="V13" s="8">
        <v>6634570</v>
      </c>
      <c r="W13" s="8">
        <v>21171355</v>
      </c>
      <c r="X13" s="8">
        <v>21927792</v>
      </c>
      <c r="Y13" s="8">
        <v>-756437</v>
      </c>
      <c r="Z13" s="2">
        <v>-3.45</v>
      </c>
      <c r="AA13" s="6">
        <v>21927792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17373539</v>
      </c>
      <c r="D15" s="6"/>
      <c r="E15" s="7">
        <v>13521226</v>
      </c>
      <c r="F15" s="8">
        <v>17815928</v>
      </c>
      <c r="G15" s="8">
        <v>115030</v>
      </c>
      <c r="H15" s="8">
        <v>139558</v>
      </c>
      <c r="I15" s="8">
        <v>132773</v>
      </c>
      <c r="J15" s="8">
        <v>387361</v>
      </c>
      <c r="K15" s="8">
        <v>232036</v>
      </c>
      <c r="L15" s="8">
        <v>192762</v>
      </c>
      <c r="M15" s="8">
        <v>236657</v>
      </c>
      <c r="N15" s="8">
        <v>661455</v>
      </c>
      <c r="O15" s="8">
        <v>127347</v>
      </c>
      <c r="P15" s="8">
        <v>95120</v>
      </c>
      <c r="Q15" s="8">
        <v>65704</v>
      </c>
      <c r="R15" s="8">
        <v>288171</v>
      </c>
      <c r="S15" s="8">
        <v>38090</v>
      </c>
      <c r="T15" s="8">
        <v>25028</v>
      </c>
      <c r="U15" s="8">
        <v>85614</v>
      </c>
      <c r="V15" s="8">
        <v>148732</v>
      </c>
      <c r="W15" s="8">
        <v>1485719</v>
      </c>
      <c r="X15" s="8">
        <v>17815928</v>
      </c>
      <c r="Y15" s="8">
        <v>-16330209</v>
      </c>
      <c r="Z15" s="2">
        <v>-91.66</v>
      </c>
      <c r="AA15" s="6">
        <v>17815928</v>
      </c>
    </row>
    <row r="16" spans="1:27" ht="12.75">
      <c r="A16" s="23" t="s">
        <v>41</v>
      </c>
      <c r="B16" s="29"/>
      <c r="C16" s="6">
        <v>7369535</v>
      </c>
      <c r="D16" s="6"/>
      <c r="E16" s="7">
        <v>2304698</v>
      </c>
      <c r="F16" s="8">
        <v>7168955</v>
      </c>
      <c r="G16" s="8">
        <v>845445</v>
      </c>
      <c r="H16" s="8">
        <v>469564</v>
      </c>
      <c r="I16" s="8">
        <v>621337</v>
      </c>
      <c r="J16" s="8">
        <v>1936346</v>
      </c>
      <c r="K16" s="8">
        <v>730254</v>
      </c>
      <c r="L16" s="8">
        <v>662085</v>
      </c>
      <c r="M16" s="8">
        <v>528581</v>
      </c>
      <c r="N16" s="8">
        <v>1920920</v>
      </c>
      <c r="O16" s="8">
        <v>748144</v>
      </c>
      <c r="P16" s="8">
        <v>604461</v>
      </c>
      <c r="Q16" s="8">
        <v>451730</v>
      </c>
      <c r="R16" s="8">
        <v>1804335</v>
      </c>
      <c r="S16" s="8"/>
      <c r="T16" s="8">
        <v>1330</v>
      </c>
      <c r="U16" s="8">
        <v>427659</v>
      </c>
      <c r="V16" s="8">
        <v>428989</v>
      </c>
      <c r="W16" s="8">
        <v>6090590</v>
      </c>
      <c r="X16" s="8">
        <v>7168955</v>
      </c>
      <c r="Y16" s="8">
        <v>-1078365</v>
      </c>
      <c r="Z16" s="2">
        <v>-15.04</v>
      </c>
      <c r="AA16" s="6">
        <v>7168955</v>
      </c>
    </row>
    <row r="17" spans="1:27" ht="12.75">
      <c r="A17" s="23" t="s">
        <v>42</v>
      </c>
      <c r="B17" s="29"/>
      <c r="C17" s="6">
        <v>3644950</v>
      </c>
      <c r="D17" s="6"/>
      <c r="E17" s="7">
        <v>9524286</v>
      </c>
      <c r="F17" s="8">
        <v>4428624</v>
      </c>
      <c r="G17" s="8">
        <v>428029</v>
      </c>
      <c r="H17" s="8">
        <v>299615</v>
      </c>
      <c r="I17" s="8">
        <v>334690</v>
      </c>
      <c r="J17" s="8">
        <v>1062334</v>
      </c>
      <c r="K17" s="8">
        <v>358795</v>
      </c>
      <c r="L17" s="8">
        <v>380804</v>
      </c>
      <c r="M17" s="8">
        <v>283363</v>
      </c>
      <c r="N17" s="8">
        <v>1022962</v>
      </c>
      <c r="O17" s="8">
        <v>461026</v>
      </c>
      <c r="P17" s="8">
        <v>315378</v>
      </c>
      <c r="Q17" s="8">
        <v>210950</v>
      </c>
      <c r="R17" s="8">
        <v>987354</v>
      </c>
      <c r="S17" s="8"/>
      <c r="T17" s="8"/>
      <c r="U17" s="8">
        <v>28379</v>
      </c>
      <c r="V17" s="8">
        <v>28379</v>
      </c>
      <c r="W17" s="8">
        <v>3101029</v>
      </c>
      <c r="X17" s="8">
        <v>4428624</v>
      </c>
      <c r="Y17" s="8">
        <v>-1327595</v>
      </c>
      <c r="Z17" s="2">
        <v>-29.98</v>
      </c>
      <c r="AA17" s="6">
        <v>4428624</v>
      </c>
    </row>
    <row r="18" spans="1:27" ht="12.75">
      <c r="A18" s="23" t="s">
        <v>43</v>
      </c>
      <c r="B18" s="29"/>
      <c r="C18" s="6">
        <v>222144022</v>
      </c>
      <c r="D18" s="6"/>
      <c r="E18" s="7">
        <v>340388712</v>
      </c>
      <c r="F18" s="8">
        <v>347488180</v>
      </c>
      <c r="G18" s="8">
        <v>85670000</v>
      </c>
      <c r="H18" s="8"/>
      <c r="I18" s="8">
        <v>1146365</v>
      </c>
      <c r="J18" s="8">
        <v>86816365</v>
      </c>
      <c r="K18" s="8">
        <v>1333187</v>
      </c>
      <c r="L18" s="8">
        <v>485261</v>
      </c>
      <c r="M18" s="8">
        <v>68644000</v>
      </c>
      <c r="N18" s="8">
        <v>70462448</v>
      </c>
      <c r="O18" s="8">
        <v>1647005</v>
      </c>
      <c r="P18" s="8"/>
      <c r="Q18" s="8">
        <v>52392538</v>
      </c>
      <c r="R18" s="8">
        <v>54039543</v>
      </c>
      <c r="S18" s="8"/>
      <c r="T18" s="8"/>
      <c r="U18" s="8">
        <v>944333</v>
      </c>
      <c r="V18" s="8">
        <v>944333</v>
      </c>
      <c r="W18" s="8">
        <v>212262689</v>
      </c>
      <c r="X18" s="8">
        <v>347488180</v>
      </c>
      <c r="Y18" s="8">
        <v>-135225491</v>
      </c>
      <c r="Z18" s="2">
        <v>-38.92</v>
      </c>
      <c r="AA18" s="6">
        <v>347488180</v>
      </c>
    </row>
    <row r="19" spans="1:27" ht="12.75">
      <c r="A19" s="23" t="s">
        <v>44</v>
      </c>
      <c r="B19" s="29"/>
      <c r="C19" s="6">
        <v>7371512</v>
      </c>
      <c r="D19" s="6"/>
      <c r="E19" s="7">
        <v>17563854</v>
      </c>
      <c r="F19" s="26">
        <v>17578690</v>
      </c>
      <c r="G19" s="26">
        <v>674486</v>
      </c>
      <c r="H19" s="26">
        <v>475837</v>
      </c>
      <c r="I19" s="26">
        <v>267772</v>
      </c>
      <c r="J19" s="26">
        <v>1418095</v>
      </c>
      <c r="K19" s="26">
        <v>3549384</v>
      </c>
      <c r="L19" s="26">
        <v>2289247</v>
      </c>
      <c r="M19" s="26">
        <v>-121377</v>
      </c>
      <c r="N19" s="26">
        <v>5717254</v>
      </c>
      <c r="O19" s="26">
        <v>475260</v>
      </c>
      <c r="P19" s="26">
        <v>79872</v>
      </c>
      <c r="Q19" s="26">
        <v>330876</v>
      </c>
      <c r="R19" s="26">
        <v>886008</v>
      </c>
      <c r="S19" s="26">
        <v>11073</v>
      </c>
      <c r="T19" s="26">
        <v>65749</v>
      </c>
      <c r="U19" s="26">
        <v>233354</v>
      </c>
      <c r="V19" s="26">
        <v>310176</v>
      </c>
      <c r="W19" s="26">
        <v>8331533</v>
      </c>
      <c r="X19" s="26">
        <v>17578690</v>
      </c>
      <c r="Y19" s="26">
        <v>-9247157</v>
      </c>
      <c r="Z19" s="27">
        <v>-52.6</v>
      </c>
      <c r="AA19" s="28">
        <v>17578690</v>
      </c>
    </row>
    <row r="20" spans="1:27" ht="12.75">
      <c r="A20" s="23" t="s">
        <v>45</v>
      </c>
      <c r="B20" s="29"/>
      <c r="C20" s="6">
        <v>11708400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2605430</v>
      </c>
      <c r="V20" s="8">
        <v>2605430</v>
      </c>
      <c r="W20" s="30">
        <v>2605430</v>
      </c>
      <c r="X20" s="8"/>
      <c r="Y20" s="8">
        <v>2605430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877413707</v>
      </c>
      <c r="D21" s="33">
        <f t="shared" si="0"/>
        <v>0</v>
      </c>
      <c r="E21" s="34">
        <f t="shared" si="0"/>
        <v>1049710903</v>
      </c>
      <c r="F21" s="35">
        <f t="shared" si="0"/>
        <v>1065149076</v>
      </c>
      <c r="G21" s="35">
        <f t="shared" si="0"/>
        <v>143108087</v>
      </c>
      <c r="H21" s="35">
        <f t="shared" si="0"/>
        <v>111424732</v>
      </c>
      <c r="I21" s="35">
        <f t="shared" si="0"/>
        <v>60260275</v>
      </c>
      <c r="J21" s="35">
        <f t="shared" si="0"/>
        <v>314793094</v>
      </c>
      <c r="K21" s="35">
        <f t="shared" si="0"/>
        <v>64958955</v>
      </c>
      <c r="L21" s="35">
        <f t="shared" si="0"/>
        <v>60279624</v>
      </c>
      <c r="M21" s="35">
        <f t="shared" si="0"/>
        <v>126624388</v>
      </c>
      <c r="N21" s="35">
        <f t="shared" si="0"/>
        <v>251862967</v>
      </c>
      <c r="O21" s="35">
        <f t="shared" si="0"/>
        <v>1915453</v>
      </c>
      <c r="P21" s="35">
        <f t="shared" si="0"/>
        <v>57459372</v>
      </c>
      <c r="Q21" s="35">
        <f t="shared" si="0"/>
        <v>109911420</v>
      </c>
      <c r="R21" s="35">
        <f t="shared" si="0"/>
        <v>169286245</v>
      </c>
      <c r="S21" s="35">
        <f t="shared" si="0"/>
        <v>57788433</v>
      </c>
      <c r="T21" s="35">
        <f t="shared" si="0"/>
        <v>12736808</v>
      </c>
      <c r="U21" s="35">
        <f t="shared" si="0"/>
        <v>20001792</v>
      </c>
      <c r="V21" s="35">
        <f t="shared" si="0"/>
        <v>90527033</v>
      </c>
      <c r="W21" s="35">
        <f t="shared" si="0"/>
        <v>826469339</v>
      </c>
      <c r="X21" s="35">
        <f t="shared" si="0"/>
        <v>1065149076</v>
      </c>
      <c r="Y21" s="35">
        <f t="shared" si="0"/>
        <v>-238679737</v>
      </c>
      <c r="Z21" s="36">
        <f>+IF(X21&lt;&gt;0,+(Y21/X21)*100,0)</f>
        <v>-22.408106280890205</v>
      </c>
      <c r="AA21" s="33">
        <f>SUM(AA5:AA20)</f>
        <v>1065149076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392131404</v>
      </c>
      <c r="D24" s="6"/>
      <c r="E24" s="7">
        <v>382858803</v>
      </c>
      <c r="F24" s="8">
        <v>410391530</v>
      </c>
      <c r="G24" s="8">
        <v>402031</v>
      </c>
      <c r="H24" s="8">
        <v>374670</v>
      </c>
      <c r="I24" s="8">
        <v>356020</v>
      </c>
      <c r="J24" s="8">
        <v>1132721</v>
      </c>
      <c r="K24" s="8">
        <v>457816</v>
      </c>
      <c r="L24" s="8">
        <v>1186388</v>
      </c>
      <c r="M24" s="8">
        <v>898015</v>
      </c>
      <c r="N24" s="8">
        <v>2542219</v>
      </c>
      <c r="O24" s="8">
        <v>162030161</v>
      </c>
      <c r="P24" s="8">
        <v>400740</v>
      </c>
      <c r="Q24" s="8">
        <v>432063</v>
      </c>
      <c r="R24" s="8">
        <v>162862964</v>
      </c>
      <c r="S24" s="8">
        <v>443960</v>
      </c>
      <c r="T24" s="8">
        <v>419160</v>
      </c>
      <c r="U24" s="8">
        <v>221175979</v>
      </c>
      <c r="V24" s="8">
        <v>222039099</v>
      </c>
      <c r="W24" s="8">
        <v>388577003</v>
      </c>
      <c r="X24" s="8">
        <v>410391530</v>
      </c>
      <c r="Y24" s="8">
        <v>-21814527</v>
      </c>
      <c r="Z24" s="2">
        <v>-5.32</v>
      </c>
      <c r="AA24" s="6">
        <v>410391530</v>
      </c>
    </row>
    <row r="25" spans="1:27" ht="12.75">
      <c r="A25" s="25" t="s">
        <v>49</v>
      </c>
      <c r="B25" s="24"/>
      <c r="C25" s="6">
        <v>27359807</v>
      </c>
      <c r="D25" s="6"/>
      <c r="E25" s="7">
        <v>28922376</v>
      </c>
      <c r="F25" s="8">
        <v>28922376</v>
      </c>
      <c r="G25" s="8">
        <v>2230641</v>
      </c>
      <c r="H25" s="8"/>
      <c r="I25" s="8"/>
      <c r="J25" s="8">
        <v>2230641</v>
      </c>
      <c r="K25" s="8"/>
      <c r="L25" s="8">
        <v>2235726</v>
      </c>
      <c r="M25" s="8">
        <v>-2230641</v>
      </c>
      <c r="N25" s="8">
        <v>5085</v>
      </c>
      <c r="O25" s="8">
        <v>8922564</v>
      </c>
      <c r="P25" s="8"/>
      <c r="Q25" s="8">
        <v>6613727</v>
      </c>
      <c r="R25" s="8">
        <v>15536291</v>
      </c>
      <c r="S25" s="8"/>
      <c r="T25" s="8"/>
      <c r="U25" s="8">
        <v>12137103</v>
      </c>
      <c r="V25" s="8">
        <v>12137103</v>
      </c>
      <c r="W25" s="8">
        <v>29909120</v>
      </c>
      <c r="X25" s="8">
        <v>28922376</v>
      </c>
      <c r="Y25" s="8">
        <v>986744</v>
      </c>
      <c r="Z25" s="2">
        <v>3.41</v>
      </c>
      <c r="AA25" s="6">
        <v>28922376</v>
      </c>
    </row>
    <row r="26" spans="1:27" ht="12.75">
      <c r="A26" s="25" t="s">
        <v>50</v>
      </c>
      <c r="B26" s="24"/>
      <c r="C26" s="6">
        <v>6930737</v>
      </c>
      <c r="D26" s="6"/>
      <c r="E26" s="7">
        <v>8988659</v>
      </c>
      <c r="F26" s="8">
        <v>8988659</v>
      </c>
      <c r="G26" s="8">
        <v>125435</v>
      </c>
      <c r="H26" s="8">
        <v>123429</v>
      </c>
      <c r="I26" s="8">
        <v>94477</v>
      </c>
      <c r="J26" s="8">
        <v>343341</v>
      </c>
      <c r="K26" s="8">
        <v>446652</v>
      </c>
      <c r="L26" s="8">
        <v>284253</v>
      </c>
      <c r="M26" s="8">
        <v>310885</v>
      </c>
      <c r="N26" s="8">
        <v>1041790</v>
      </c>
      <c r="O26" s="8">
        <v>169497</v>
      </c>
      <c r="P26" s="8">
        <v>228473</v>
      </c>
      <c r="Q26" s="8">
        <v>252739</v>
      </c>
      <c r="R26" s="8">
        <v>650709</v>
      </c>
      <c r="S26" s="8">
        <v>54425</v>
      </c>
      <c r="T26" s="8">
        <v>43942</v>
      </c>
      <c r="U26" s="8">
        <v>386769</v>
      </c>
      <c r="V26" s="8">
        <v>485136</v>
      </c>
      <c r="W26" s="8">
        <v>2520976</v>
      </c>
      <c r="X26" s="8">
        <v>8988659</v>
      </c>
      <c r="Y26" s="8">
        <v>-6467683</v>
      </c>
      <c r="Z26" s="2">
        <v>-71.95</v>
      </c>
      <c r="AA26" s="6">
        <v>8988659</v>
      </c>
    </row>
    <row r="27" spans="1:27" ht="12.75">
      <c r="A27" s="25" t="s">
        <v>51</v>
      </c>
      <c r="B27" s="24"/>
      <c r="C27" s="6">
        <v>118201151</v>
      </c>
      <c r="D27" s="6"/>
      <c r="E27" s="7">
        <v>51250000</v>
      </c>
      <c r="F27" s="8">
        <v>71250000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36530</v>
      </c>
      <c r="V27" s="8">
        <v>36530</v>
      </c>
      <c r="W27" s="8">
        <v>36530</v>
      </c>
      <c r="X27" s="8">
        <v>71250000</v>
      </c>
      <c r="Y27" s="8">
        <v>-71213470</v>
      </c>
      <c r="Z27" s="2">
        <v>-99.95</v>
      </c>
      <c r="AA27" s="6">
        <v>71250000</v>
      </c>
    </row>
    <row r="28" spans="1:27" ht="12.75">
      <c r="A28" s="25" t="s">
        <v>52</v>
      </c>
      <c r="B28" s="24"/>
      <c r="C28" s="6">
        <v>2342565</v>
      </c>
      <c r="D28" s="6"/>
      <c r="E28" s="7">
        <v>2500000</v>
      </c>
      <c r="F28" s="8">
        <v>3616001</v>
      </c>
      <c r="G28" s="8"/>
      <c r="H28" s="8"/>
      <c r="I28" s="8">
        <v>732654</v>
      </c>
      <c r="J28" s="8">
        <v>732654</v>
      </c>
      <c r="K28" s="8">
        <v>308000</v>
      </c>
      <c r="L28" s="8"/>
      <c r="M28" s="8">
        <v>36586</v>
      </c>
      <c r="N28" s="8">
        <v>344586</v>
      </c>
      <c r="O28" s="8"/>
      <c r="P28" s="8"/>
      <c r="Q28" s="8">
        <v>502059</v>
      </c>
      <c r="R28" s="8">
        <v>502059</v>
      </c>
      <c r="S28" s="8"/>
      <c r="T28" s="8"/>
      <c r="U28" s="8">
        <v>23448</v>
      </c>
      <c r="V28" s="8">
        <v>23448</v>
      </c>
      <c r="W28" s="8">
        <v>1602747</v>
      </c>
      <c r="X28" s="8">
        <v>3616001</v>
      </c>
      <c r="Y28" s="8">
        <v>-2013254</v>
      </c>
      <c r="Z28" s="2">
        <v>-55.68</v>
      </c>
      <c r="AA28" s="6">
        <v>3616001</v>
      </c>
    </row>
    <row r="29" spans="1:27" ht="12.75">
      <c r="A29" s="25" t="s">
        <v>53</v>
      </c>
      <c r="B29" s="24"/>
      <c r="C29" s="6">
        <v>92102640</v>
      </c>
      <c r="D29" s="6"/>
      <c r="E29" s="7">
        <v>100159210</v>
      </c>
      <c r="F29" s="8">
        <v>100159210</v>
      </c>
      <c r="G29" s="8"/>
      <c r="H29" s="8">
        <v>13415987</v>
      </c>
      <c r="I29" s="8">
        <v>13001084</v>
      </c>
      <c r="J29" s="8">
        <v>26417071</v>
      </c>
      <c r="K29" s="8">
        <v>8499682</v>
      </c>
      <c r="L29" s="8">
        <v>8848374</v>
      </c>
      <c r="M29" s="8">
        <v>8483367</v>
      </c>
      <c r="N29" s="8">
        <v>25831423</v>
      </c>
      <c r="O29" s="8">
        <v>8365532</v>
      </c>
      <c r="P29" s="8">
        <v>9049603</v>
      </c>
      <c r="Q29" s="8">
        <v>8578873</v>
      </c>
      <c r="R29" s="8">
        <v>25994008</v>
      </c>
      <c r="S29" s="8">
        <v>8151537</v>
      </c>
      <c r="T29" s="8">
        <v>6532719</v>
      </c>
      <c r="U29" s="8">
        <v>7201322</v>
      </c>
      <c r="V29" s="8">
        <v>21885578</v>
      </c>
      <c r="W29" s="8">
        <v>100128080</v>
      </c>
      <c r="X29" s="8">
        <v>100159210</v>
      </c>
      <c r="Y29" s="8">
        <v>-31130</v>
      </c>
      <c r="Z29" s="2">
        <v>-0.03</v>
      </c>
      <c r="AA29" s="6">
        <v>100159210</v>
      </c>
    </row>
    <row r="30" spans="1:27" ht="12.75">
      <c r="A30" s="25" t="s">
        <v>54</v>
      </c>
      <c r="B30" s="24"/>
      <c r="C30" s="6">
        <v>4995559</v>
      </c>
      <c r="D30" s="6"/>
      <c r="E30" s="7">
        <v>5437390</v>
      </c>
      <c r="F30" s="8">
        <v>6740580</v>
      </c>
      <c r="G30" s="8">
        <v>98354</v>
      </c>
      <c r="H30" s="8">
        <v>231973</v>
      </c>
      <c r="I30" s="8">
        <v>179141</v>
      </c>
      <c r="J30" s="8">
        <v>509468</v>
      </c>
      <c r="K30" s="8">
        <v>483510</v>
      </c>
      <c r="L30" s="8">
        <v>451447</v>
      </c>
      <c r="M30" s="8">
        <v>442803</v>
      </c>
      <c r="N30" s="8">
        <v>1377760</v>
      </c>
      <c r="O30" s="8">
        <v>326837</v>
      </c>
      <c r="P30" s="8">
        <v>354459</v>
      </c>
      <c r="Q30" s="8">
        <v>519810</v>
      </c>
      <c r="R30" s="8">
        <v>1201106</v>
      </c>
      <c r="S30" s="8">
        <v>98027</v>
      </c>
      <c r="T30" s="8">
        <v>379697</v>
      </c>
      <c r="U30" s="8">
        <v>1984903</v>
      </c>
      <c r="V30" s="8">
        <v>2462627</v>
      </c>
      <c r="W30" s="8">
        <v>5550961</v>
      </c>
      <c r="X30" s="8">
        <v>6740580</v>
      </c>
      <c r="Y30" s="8">
        <v>-1189619</v>
      </c>
      <c r="Z30" s="2">
        <v>-17.65</v>
      </c>
      <c r="AA30" s="6">
        <v>6740580</v>
      </c>
    </row>
    <row r="31" spans="1:27" ht="12.75">
      <c r="A31" s="25" t="s">
        <v>55</v>
      </c>
      <c r="B31" s="24"/>
      <c r="C31" s="6">
        <v>206348895</v>
      </c>
      <c r="D31" s="6"/>
      <c r="E31" s="7">
        <v>274217982</v>
      </c>
      <c r="F31" s="8">
        <v>281666407</v>
      </c>
      <c r="G31" s="8">
        <v>8154196</v>
      </c>
      <c r="H31" s="8">
        <v>20864631</v>
      </c>
      <c r="I31" s="8">
        <v>19194125</v>
      </c>
      <c r="J31" s="8">
        <v>48212952</v>
      </c>
      <c r="K31" s="8">
        <v>13767655</v>
      </c>
      <c r="L31" s="8">
        <v>16194731</v>
      </c>
      <c r="M31" s="8">
        <v>15763503</v>
      </c>
      <c r="N31" s="8">
        <v>45725889</v>
      </c>
      <c r="O31" s="8">
        <v>11332832</v>
      </c>
      <c r="P31" s="8">
        <v>12702673</v>
      </c>
      <c r="Q31" s="8">
        <v>19402414</v>
      </c>
      <c r="R31" s="8">
        <v>43437919</v>
      </c>
      <c r="S31" s="8">
        <v>4675356</v>
      </c>
      <c r="T31" s="8">
        <v>6254274</v>
      </c>
      <c r="U31" s="8">
        <v>24156966</v>
      </c>
      <c r="V31" s="8">
        <v>35086596</v>
      </c>
      <c r="W31" s="8">
        <v>172463356</v>
      </c>
      <c r="X31" s="8">
        <v>281666407</v>
      </c>
      <c r="Y31" s="8">
        <v>-109203051</v>
      </c>
      <c r="Z31" s="2">
        <v>-38.77</v>
      </c>
      <c r="AA31" s="6">
        <v>281666407</v>
      </c>
    </row>
    <row r="32" spans="1:27" ht="12.75">
      <c r="A32" s="25" t="s">
        <v>43</v>
      </c>
      <c r="B32" s="24"/>
      <c r="C32" s="6">
        <v>4578464</v>
      </c>
      <c r="D32" s="6"/>
      <c r="E32" s="7">
        <v>12700700</v>
      </c>
      <c r="F32" s="8">
        <v>11184652</v>
      </c>
      <c r="G32" s="8">
        <v>448706</v>
      </c>
      <c r="H32" s="8">
        <v>277168</v>
      </c>
      <c r="I32" s="8">
        <v>1078036</v>
      </c>
      <c r="J32" s="8">
        <v>1803910</v>
      </c>
      <c r="K32" s="8">
        <v>813057</v>
      </c>
      <c r="L32" s="8">
        <v>140448</v>
      </c>
      <c r="M32" s="8">
        <v>92425</v>
      </c>
      <c r="N32" s="8">
        <v>1045930</v>
      </c>
      <c r="O32" s="8">
        <v>486957</v>
      </c>
      <c r="P32" s="8">
        <v>17505</v>
      </c>
      <c r="Q32" s="8">
        <v>2091145</v>
      </c>
      <c r="R32" s="8">
        <v>2595607</v>
      </c>
      <c r="S32" s="8"/>
      <c r="T32" s="8">
        <v>287150</v>
      </c>
      <c r="U32" s="8">
        <v>2639429</v>
      </c>
      <c r="V32" s="8">
        <v>2926579</v>
      </c>
      <c r="W32" s="8">
        <v>8372026</v>
      </c>
      <c r="X32" s="8">
        <v>11184652</v>
      </c>
      <c r="Y32" s="8">
        <v>-2812626</v>
      </c>
      <c r="Z32" s="2">
        <v>-25.15</v>
      </c>
      <c r="AA32" s="6">
        <v>11184652</v>
      </c>
    </row>
    <row r="33" spans="1:27" ht="12.75">
      <c r="A33" s="25" t="s">
        <v>56</v>
      </c>
      <c r="B33" s="24"/>
      <c r="C33" s="6">
        <v>150147383</v>
      </c>
      <c r="D33" s="6"/>
      <c r="E33" s="7">
        <v>152142798</v>
      </c>
      <c r="F33" s="8">
        <v>158109690</v>
      </c>
      <c r="G33" s="8">
        <v>7164327</v>
      </c>
      <c r="H33" s="8">
        <v>10414649</v>
      </c>
      <c r="I33" s="8">
        <v>11410517</v>
      </c>
      <c r="J33" s="8">
        <v>28989493</v>
      </c>
      <c r="K33" s="8">
        <v>9631131</v>
      </c>
      <c r="L33" s="8">
        <v>10202528</v>
      </c>
      <c r="M33" s="8">
        <v>9646726</v>
      </c>
      <c r="N33" s="8">
        <v>29480385</v>
      </c>
      <c r="O33" s="8">
        <v>20402942</v>
      </c>
      <c r="P33" s="8">
        <v>9655794</v>
      </c>
      <c r="Q33" s="8">
        <v>11868366</v>
      </c>
      <c r="R33" s="8">
        <v>41927102</v>
      </c>
      <c r="S33" s="8">
        <v>4320929</v>
      </c>
      <c r="T33" s="8">
        <v>6340152</v>
      </c>
      <c r="U33" s="8">
        <v>22416736</v>
      </c>
      <c r="V33" s="8">
        <v>33077817</v>
      </c>
      <c r="W33" s="8">
        <v>133474797</v>
      </c>
      <c r="X33" s="8">
        <v>158109690</v>
      </c>
      <c r="Y33" s="8">
        <v>-24634893</v>
      </c>
      <c r="Z33" s="2">
        <v>-15.58</v>
      </c>
      <c r="AA33" s="6">
        <v>158109690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1005138605</v>
      </c>
      <c r="D35" s="33">
        <f>SUM(D24:D34)</f>
        <v>0</v>
      </c>
      <c r="E35" s="34">
        <f t="shared" si="1"/>
        <v>1019177918</v>
      </c>
      <c r="F35" s="35">
        <f t="shared" si="1"/>
        <v>1081029105</v>
      </c>
      <c r="G35" s="35">
        <f t="shared" si="1"/>
        <v>18623690</v>
      </c>
      <c r="H35" s="35">
        <f t="shared" si="1"/>
        <v>45702507</v>
      </c>
      <c r="I35" s="35">
        <f t="shared" si="1"/>
        <v>46046054</v>
      </c>
      <c r="J35" s="35">
        <f t="shared" si="1"/>
        <v>110372251</v>
      </c>
      <c r="K35" s="35">
        <f t="shared" si="1"/>
        <v>34407503</v>
      </c>
      <c r="L35" s="35">
        <f t="shared" si="1"/>
        <v>39543895</v>
      </c>
      <c r="M35" s="35">
        <f t="shared" si="1"/>
        <v>33443669</v>
      </c>
      <c r="N35" s="35">
        <f t="shared" si="1"/>
        <v>107395067</v>
      </c>
      <c r="O35" s="35">
        <f t="shared" si="1"/>
        <v>212037322</v>
      </c>
      <c r="P35" s="35">
        <f t="shared" si="1"/>
        <v>32409247</v>
      </c>
      <c r="Q35" s="35">
        <f t="shared" si="1"/>
        <v>50261196</v>
      </c>
      <c r="R35" s="35">
        <f t="shared" si="1"/>
        <v>294707765</v>
      </c>
      <c r="S35" s="35">
        <f t="shared" si="1"/>
        <v>17744234</v>
      </c>
      <c r="T35" s="35">
        <f t="shared" si="1"/>
        <v>20257094</v>
      </c>
      <c r="U35" s="35">
        <f t="shared" si="1"/>
        <v>292159185</v>
      </c>
      <c r="V35" s="35">
        <f t="shared" si="1"/>
        <v>330160513</v>
      </c>
      <c r="W35" s="35">
        <f t="shared" si="1"/>
        <v>842635596</v>
      </c>
      <c r="X35" s="35">
        <f t="shared" si="1"/>
        <v>1081029105</v>
      </c>
      <c r="Y35" s="35">
        <f t="shared" si="1"/>
        <v>-238393509</v>
      </c>
      <c r="Z35" s="36">
        <f>+IF(X35&lt;&gt;0,+(Y35/X35)*100,0)</f>
        <v>-22.052459817906566</v>
      </c>
      <c r="AA35" s="33">
        <f>SUM(AA24:AA34)</f>
        <v>1081029105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-127724898</v>
      </c>
      <c r="D37" s="46">
        <f>+D21-D35</f>
        <v>0</v>
      </c>
      <c r="E37" s="47">
        <f t="shared" si="2"/>
        <v>30532985</v>
      </c>
      <c r="F37" s="48">
        <f t="shared" si="2"/>
        <v>-15880029</v>
      </c>
      <c r="G37" s="48">
        <f t="shared" si="2"/>
        <v>124484397</v>
      </c>
      <c r="H37" s="48">
        <f t="shared" si="2"/>
        <v>65722225</v>
      </c>
      <c r="I37" s="48">
        <f t="shared" si="2"/>
        <v>14214221</v>
      </c>
      <c r="J37" s="48">
        <f t="shared" si="2"/>
        <v>204420843</v>
      </c>
      <c r="K37" s="48">
        <f t="shared" si="2"/>
        <v>30551452</v>
      </c>
      <c r="L37" s="48">
        <f t="shared" si="2"/>
        <v>20735729</v>
      </c>
      <c r="M37" s="48">
        <f t="shared" si="2"/>
        <v>93180719</v>
      </c>
      <c r="N37" s="48">
        <f t="shared" si="2"/>
        <v>144467900</v>
      </c>
      <c r="O37" s="48">
        <f t="shared" si="2"/>
        <v>-210121869</v>
      </c>
      <c r="P37" s="48">
        <f t="shared" si="2"/>
        <v>25050125</v>
      </c>
      <c r="Q37" s="48">
        <f t="shared" si="2"/>
        <v>59650224</v>
      </c>
      <c r="R37" s="48">
        <f t="shared" si="2"/>
        <v>-125421520</v>
      </c>
      <c r="S37" s="48">
        <f t="shared" si="2"/>
        <v>40044199</v>
      </c>
      <c r="T37" s="48">
        <f t="shared" si="2"/>
        <v>-7520286</v>
      </c>
      <c r="U37" s="48">
        <f t="shared" si="2"/>
        <v>-272157393</v>
      </c>
      <c r="V37" s="48">
        <f t="shared" si="2"/>
        <v>-239633480</v>
      </c>
      <c r="W37" s="48">
        <f t="shared" si="2"/>
        <v>-16166257</v>
      </c>
      <c r="X37" s="48">
        <f>IF(F21=F35,0,X21-X35)</f>
        <v>-15880029</v>
      </c>
      <c r="Y37" s="48">
        <f t="shared" si="2"/>
        <v>-286228</v>
      </c>
      <c r="Z37" s="49">
        <f>+IF(X37&lt;&gt;0,+(Y37/X37)*100,0)</f>
        <v>1.8024400333273949</v>
      </c>
      <c r="AA37" s="46">
        <f>+AA21-AA35</f>
        <v>-15880029</v>
      </c>
    </row>
    <row r="38" spans="1:27" ht="22.5" customHeight="1">
      <c r="A38" s="50" t="s">
        <v>60</v>
      </c>
      <c r="B38" s="29"/>
      <c r="C38" s="6">
        <v>120802463</v>
      </c>
      <c r="D38" s="6"/>
      <c r="E38" s="7">
        <v>117440000</v>
      </c>
      <c r="F38" s="8">
        <v>116828385</v>
      </c>
      <c r="G38" s="8"/>
      <c r="H38" s="8"/>
      <c r="I38" s="8">
        <v>14870564</v>
      </c>
      <c r="J38" s="8">
        <v>14870564</v>
      </c>
      <c r="K38" s="8">
        <v>6084789</v>
      </c>
      <c r="L38" s="8">
        <v>29930</v>
      </c>
      <c r="M38" s="8"/>
      <c r="N38" s="8">
        <v>6114719</v>
      </c>
      <c r="O38" s="8">
        <v>11432995</v>
      </c>
      <c r="P38" s="8"/>
      <c r="Q38" s="8">
        <v>19016730</v>
      </c>
      <c r="R38" s="8">
        <v>30449725</v>
      </c>
      <c r="S38" s="8"/>
      <c r="T38" s="8"/>
      <c r="U38" s="8">
        <v>13846393</v>
      </c>
      <c r="V38" s="8">
        <v>13846393</v>
      </c>
      <c r="W38" s="8">
        <v>65281401</v>
      </c>
      <c r="X38" s="8">
        <v>116828385</v>
      </c>
      <c r="Y38" s="8">
        <v>-51546984</v>
      </c>
      <c r="Z38" s="2">
        <v>-44.12</v>
      </c>
      <c r="AA38" s="6">
        <v>116828385</v>
      </c>
    </row>
    <row r="39" spans="1:27" ht="57" customHeight="1">
      <c r="A39" s="50" t="s">
        <v>61</v>
      </c>
      <c r="B39" s="29"/>
      <c r="C39" s="28"/>
      <c r="D39" s="28"/>
      <c r="E39" s="7">
        <v>1100000</v>
      </c>
      <c r="F39" s="26">
        <v>99002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99002</v>
      </c>
      <c r="Y39" s="26">
        <v>-99002</v>
      </c>
      <c r="Z39" s="27">
        <v>-100</v>
      </c>
      <c r="AA39" s="28">
        <v>99002</v>
      </c>
    </row>
    <row r="40" spans="1:27" ht="12.75">
      <c r="A40" s="23" t="s">
        <v>62</v>
      </c>
      <c r="B40" s="29"/>
      <c r="C40" s="51">
        <v>77831513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70909078</v>
      </c>
      <c r="D41" s="56">
        <f>SUM(D37:D40)</f>
        <v>0</v>
      </c>
      <c r="E41" s="57">
        <f t="shared" si="3"/>
        <v>149072985</v>
      </c>
      <c r="F41" s="58">
        <f t="shared" si="3"/>
        <v>101047358</v>
      </c>
      <c r="G41" s="58">
        <f t="shared" si="3"/>
        <v>124484397</v>
      </c>
      <c r="H41" s="58">
        <f t="shared" si="3"/>
        <v>65722225</v>
      </c>
      <c r="I41" s="58">
        <f t="shared" si="3"/>
        <v>29084785</v>
      </c>
      <c r="J41" s="58">
        <f t="shared" si="3"/>
        <v>219291407</v>
      </c>
      <c r="K41" s="58">
        <f t="shared" si="3"/>
        <v>36636241</v>
      </c>
      <c r="L41" s="58">
        <f t="shared" si="3"/>
        <v>20765659</v>
      </c>
      <c r="M41" s="58">
        <f t="shared" si="3"/>
        <v>93180719</v>
      </c>
      <c r="N41" s="58">
        <f t="shared" si="3"/>
        <v>150582619</v>
      </c>
      <c r="O41" s="58">
        <f t="shared" si="3"/>
        <v>-198688874</v>
      </c>
      <c r="P41" s="58">
        <f t="shared" si="3"/>
        <v>25050125</v>
      </c>
      <c r="Q41" s="58">
        <f t="shared" si="3"/>
        <v>78666954</v>
      </c>
      <c r="R41" s="58">
        <f t="shared" si="3"/>
        <v>-94971795</v>
      </c>
      <c r="S41" s="58">
        <f t="shared" si="3"/>
        <v>40044199</v>
      </c>
      <c r="T41" s="58">
        <f t="shared" si="3"/>
        <v>-7520286</v>
      </c>
      <c r="U41" s="58">
        <f t="shared" si="3"/>
        <v>-258311000</v>
      </c>
      <c r="V41" s="58">
        <f t="shared" si="3"/>
        <v>-225787087</v>
      </c>
      <c r="W41" s="58">
        <f t="shared" si="3"/>
        <v>49115144</v>
      </c>
      <c r="X41" s="58">
        <f t="shared" si="3"/>
        <v>101047358</v>
      </c>
      <c r="Y41" s="58">
        <f t="shared" si="3"/>
        <v>-51932214</v>
      </c>
      <c r="Z41" s="59">
        <f>+IF(X41&lt;&gt;0,+(Y41/X41)*100,0)</f>
        <v>-51.39393550497382</v>
      </c>
      <c r="AA41" s="56">
        <f>SUM(AA37:AA40)</f>
        <v>101047358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70909078</v>
      </c>
      <c r="D43" s="64">
        <f>+D41-D42</f>
        <v>0</v>
      </c>
      <c r="E43" s="65">
        <f t="shared" si="4"/>
        <v>149072985</v>
      </c>
      <c r="F43" s="66">
        <f t="shared" si="4"/>
        <v>101047358</v>
      </c>
      <c r="G43" s="66">
        <f t="shared" si="4"/>
        <v>124484397</v>
      </c>
      <c r="H43" s="66">
        <f t="shared" si="4"/>
        <v>65722225</v>
      </c>
      <c r="I43" s="66">
        <f t="shared" si="4"/>
        <v>29084785</v>
      </c>
      <c r="J43" s="66">
        <f t="shared" si="4"/>
        <v>219291407</v>
      </c>
      <c r="K43" s="66">
        <f t="shared" si="4"/>
        <v>36636241</v>
      </c>
      <c r="L43" s="66">
        <f t="shared" si="4"/>
        <v>20765659</v>
      </c>
      <c r="M43" s="66">
        <f t="shared" si="4"/>
        <v>93180719</v>
      </c>
      <c r="N43" s="66">
        <f t="shared" si="4"/>
        <v>150582619</v>
      </c>
      <c r="O43" s="66">
        <f t="shared" si="4"/>
        <v>-198688874</v>
      </c>
      <c r="P43" s="66">
        <f t="shared" si="4"/>
        <v>25050125</v>
      </c>
      <c r="Q43" s="66">
        <f t="shared" si="4"/>
        <v>78666954</v>
      </c>
      <c r="R43" s="66">
        <f t="shared" si="4"/>
        <v>-94971795</v>
      </c>
      <c r="S43" s="66">
        <f t="shared" si="4"/>
        <v>40044199</v>
      </c>
      <c r="T43" s="66">
        <f t="shared" si="4"/>
        <v>-7520286</v>
      </c>
      <c r="U43" s="66">
        <f t="shared" si="4"/>
        <v>-258311000</v>
      </c>
      <c r="V43" s="66">
        <f t="shared" si="4"/>
        <v>-225787087</v>
      </c>
      <c r="W43" s="66">
        <f t="shared" si="4"/>
        <v>49115144</v>
      </c>
      <c r="X43" s="66">
        <f t="shared" si="4"/>
        <v>101047358</v>
      </c>
      <c r="Y43" s="66">
        <f t="shared" si="4"/>
        <v>-51932214</v>
      </c>
      <c r="Z43" s="67">
        <f>+IF(X43&lt;&gt;0,+(Y43/X43)*100,0)</f>
        <v>-51.39393550497382</v>
      </c>
      <c r="AA43" s="64">
        <f>+AA41-AA42</f>
        <v>101047358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70909078</v>
      </c>
      <c r="D45" s="56">
        <f>SUM(D43:D44)</f>
        <v>0</v>
      </c>
      <c r="E45" s="57">
        <f t="shared" si="5"/>
        <v>149072985</v>
      </c>
      <c r="F45" s="58">
        <f t="shared" si="5"/>
        <v>101047358</v>
      </c>
      <c r="G45" s="58">
        <f t="shared" si="5"/>
        <v>124484397</v>
      </c>
      <c r="H45" s="58">
        <f t="shared" si="5"/>
        <v>65722225</v>
      </c>
      <c r="I45" s="58">
        <f t="shared" si="5"/>
        <v>29084785</v>
      </c>
      <c r="J45" s="58">
        <f t="shared" si="5"/>
        <v>219291407</v>
      </c>
      <c r="K45" s="58">
        <f t="shared" si="5"/>
        <v>36636241</v>
      </c>
      <c r="L45" s="58">
        <f t="shared" si="5"/>
        <v>20765659</v>
      </c>
      <c r="M45" s="58">
        <f t="shared" si="5"/>
        <v>93180719</v>
      </c>
      <c r="N45" s="58">
        <f t="shared" si="5"/>
        <v>150582619</v>
      </c>
      <c r="O45" s="58">
        <f t="shared" si="5"/>
        <v>-198688874</v>
      </c>
      <c r="P45" s="58">
        <f t="shared" si="5"/>
        <v>25050125</v>
      </c>
      <c r="Q45" s="58">
        <f t="shared" si="5"/>
        <v>78666954</v>
      </c>
      <c r="R45" s="58">
        <f t="shared" si="5"/>
        <v>-94971795</v>
      </c>
      <c r="S45" s="58">
        <f t="shared" si="5"/>
        <v>40044199</v>
      </c>
      <c r="T45" s="58">
        <f t="shared" si="5"/>
        <v>-7520286</v>
      </c>
      <c r="U45" s="58">
        <f t="shared" si="5"/>
        <v>-258311000</v>
      </c>
      <c r="V45" s="58">
        <f t="shared" si="5"/>
        <v>-225787087</v>
      </c>
      <c r="W45" s="58">
        <f t="shared" si="5"/>
        <v>49115144</v>
      </c>
      <c r="X45" s="58">
        <f t="shared" si="5"/>
        <v>101047358</v>
      </c>
      <c r="Y45" s="58">
        <f t="shared" si="5"/>
        <v>-51932214</v>
      </c>
      <c r="Z45" s="59">
        <f>+IF(X45&lt;&gt;0,+(Y45/X45)*100,0)</f>
        <v>-51.39393550497382</v>
      </c>
      <c r="AA45" s="56">
        <f>SUM(AA43:AA44)</f>
        <v>101047358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70909078</v>
      </c>
      <c r="D47" s="71">
        <f>SUM(D45:D46)</f>
        <v>0</v>
      </c>
      <c r="E47" s="72">
        <f t="shared" si="6"/>
        <v>149072985</v>
      </c>
      <c r="F47" s="73">
        <f t="shared" si="6"/>
        <v>101047358</v>
      </c>
      <c r="G47" s="73">
        <f t="shared" si="6"/>
        <v>124484397</v>
      </c>
      <c r="H47" s="74">
        <f t="shared" si="6"/>
        <v>65722225</v>
      </c>
      <c r="I47" s="74">
        <f t="shared" si="6"/>
        <v>29084785</v>
      </c>
      <c r="J47" s="74">
        <f t="shared" si="6"/>
        <v>219291407</v>
      </c>
      <c r="K47" s="74">
        <f t="shared" si="6"/>
        <v>36636241</v>
      </c>
      <c r="L47" s="74">
        <f t="shared" si="6"/>
        <v>20765659</v>
      </c>
      <c r="M47" s="73">
        <f t="shared" si="6"/>
        <v>93180719</v>
      </c>
      <c r="N47" s="73">
        <f t="shared" si="6"/>
        <v>150582619</v>
      </c>
      <c r="O47" s="74">
        <f t="shared" si="6"/>
        <v>-198688874</v>
      </c>
      <c r="P47" s="74">
        <f t="shared" si="6"/>
        <v>25050125</v>
      </c>
      <c r="Q47" s="74">
        <f t="shared" si="6"/>
        <v>78666954</v>
      </c>
      <c r="R47" s="74">
        <f t="shared" si="6"/>
        <v>-94971795</v>
      </c>
      <c r="S47" s="74">
        <f t="shared" si="6"/>
        <v>40044199</v>
      </c>
      <c r="T47" s="73">
        <f t="shared" si="6"/>
        <v>-7520286</v>
      </c>
      <c r="U47" s="73">
        <f t="shared" si="6"/>
        <v>-258311000</v>
      </c>
      <c r="V47" s="74">
        <f t="shared" si="6"/>
        <v>-225787087</v>
      </c>
      <c r="W47" s="74">
        <f t="shared" si="6"/>
        <v>49115144</v>
      </c>
      <c r="X47" s="74">
        <f t="shared" si="6"/>
        <v>101047358</v>
      </c>
      <c r="Y47" s="74">
        <f t="shared" si="6"/>
        <v>-51932214</v>
      </c>
      <c r="Z47" s="75">
        <f>+IF(X47&lt;&gt;0,+(Y47/X47)*100,0)</f>
        <v>-51.39393550497382</v>
      </c>
      <c r="AA47" s="76">
        <f>SUM(AA45:AA46)</f>
        <v>101047358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-208876</v>
      </c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2"/>
      <c r="AA5" s="6"/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>
        <v>301645291</v>
      </c>
      <c r="D7" s="6"/>
      <c r="E7" s="7">
        <v>581217856</v>
      </c>
      <c r="F7" s="8">
        <v>541836428</v>
      </c>
      <c r="G7" s="8">
        <v>25749624</v>
      </c>
      <c r="H7" s="8">
        <v>55165481</v>
      </c>
      <c r="I7" s="8">
        <v>26144906</v>
      </c>
      <c r="J7" s="8">
        <v>107060011</v>
      </c>
      <c r="K7" s="8">
        <v>26562399</v>
      </c>
      <c r="L7" s="8">
        <v>22265631</v>
      </c>
      <c r="M7" s="8">
        <v>31866534</v>
      </c>
      <c r="N7" s="8">
        <v>80694564</v>
      </c>
      <c r="O7" s="8">
        <v>57866136</v>
      </c>
      <c r="P7" s="8">
        <v>27375714</v>
      </c>
      <c r="Q7" s="8">
        <v>60741434</v>
      </c>
      <c r="R7" s="8">
        <v>145983284</v>
      </c>
      <c r="S7" s="8">
        <v>28432040</v>
      </c>
      <c r="T7" s="8">
        <v>23228956</v>
      </c>
      <c r="U7" s="8">
        <v>66062435</v>
      </c>
      <c r="V7" s="8">
        <v>117723431</v>
      </c>
      <c r="W7" s="8">
        <v>451461290</v>
      </c>
      <c r="X7" s="8">
        <v>541836428</v>
      </c>
      <c r="Y7" s="8">
        <v>-90375138</v>
      </c>
      <c r="Z7" s="2">
        <v>-16.68</v>
      </c>
      <c r="AA7" s="6">
        <v>541836428</v>
      </c>
    </row>
    <row r="8" spans="1:27" ht="12.75">
      <c r="A8" s="25" t="s">
        <v>34</v>
      </c>
      <c r="B8" s="24"/>
      <c r="C8" s="6">
        <v>92970231</v>
      </c>
      <c r="D8" s="6"/>
      <c r="E8" s="7">
        <v>133236910</v>
      </c>
      <c r="F8" s="8">
        <v>75119149</v>
      </c>
      <c r="G8" s="8">
        <v>9528024</v>
      </c>
      <c r="H8" s="8">
        <v>18222266</v>
      </c>
      <c r="I8" s="8">
        <v>8206852</v>
      </c>
      <c r="J8" s="8">
        <v>35957142</v>
      </c>
      <c r="K8" s="8">
        <v>8699851</v>
      </c>
      <c r="L8" s="8">
        <v>8217071</v>
      </c>
      <c r="M8" s="8">
        <v>7417523</v>
      </c>
      <c r="N8" s="8">
        <v>24334445</v>
      </c>
      <c r="O8" s="8">
        <v>17828522</v>
      </c>
      <c r="P8" s="8">
        <v>10711092</v>
      </c>
      <c r="Q8" s="8">
        <v>18666146</v>
      </c>
      <c r="R8" s="8">
        <v>47205760</v>
      </c>
      <c r="S8" s="8">
        <v>7799921</v>
      </c>
      <c r="T8" s="8">
        <v>6974219</v>
      </c>
      <c r="U8" s="8">
        <v>8541536</v>
      </c>
      <c r="V8" s="8">
        <v>23315676</v>
      </c>
      <c r="W8" s="8">
        <v>130813023</v>
      </c>
      <c r="X8" s="8">
        <v>75119149</v>
      </c>
      <c r="Y8" s="8">
        <v>55693874</v>
      </c>
      <c r="Z8" s="2">
        <v>74.14</v>
      </c>
      <c r="AA8" s="6">
        <v>75119149</v>
      </c>
    </row>
    <row r="9" spans="1:27" ht="12.75">
      <c r="A9" s="25" t="s">
        <v>35</v>
      </c>
      <c r="B9" s="24"/>
      <c r="C9" s="6"/>
      <c r="D9" s="6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"/>
      <c r="AA9" s="6"/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2204693</v>
      </c>
      <c r="D11" s="6"/>
      <c r="E11" s="7">
        <v>739713</v>
      </c>
      <c r="F11" s="8">
        <v>739713</v>
      </c>
      <c r="G11" s="8">
        <v>62996</v>
      </c>
      <c r="H11" s="8">
        <v>153738</v>
      </c>
      <c r="I11" s="8">
        <v>6245</v>
      </c>
      <c r="J11" s="8">
        <v>222979</v>
      </c>
      <c r="K11" s="8">
        <v>20208</v>
      </c>
      <c r="L11" s="8"/>
      <c r="M11" s="8">
        <v>675</v>
      </c>
      <c r="N11" s="8">
        <v>20883</v>
      </c>
      <c r="O11" s="8">
        <v>-8000</v>
      </c>
      <c r="P11" s="8">
        <v>-4000</v>
      </c>
      <c r="Q11" s="8">
        <v>13472</v>
      </c>
      <c r="R11" s="8">
        <v>1472</v>
      </c>
      <c r="S11" s="8">
        <v>681523</v>
      </c>
      <c r="T11" s="8"/>
      <c r="U11" s="8">
        <v>2170189</v>
      </c>
      <c r="V11" s="8">
        <v>2851712</v>
      </c>
      <c r="W11" s="8">
        <v>3097046</v>
      </c>
      <c r="X11" s="8">
        <v>739713</v>
      </c>
      <c r="Y11" s="8">
        <v>2357333</v>
      </c>
      <c r="Z11" s="2">
        <v>318.68</v>
      </c>
      <c r="AA11" s="6">
        <v>739713</v>
      </c>
    </row>
    <row r="12" spans="1:27" ht="12.75">
      <c r="A12" s="25" t="s">
        <v>37</v>
      </c>
      <c r="B12" s="29"/>
      <c r="C12" s="6">
        <v>7846784</v>
      </c>
      <c r="D12" s="6"/>
      <c r="E12" s="7">
        <v>3358110</v>
      </c>
      <c r="F12" s="8">
        <v>2535182</v>
      </c>
      <c r="G12" s="8">
        <v>236065</v>
      </c>
      <c r="H12" s="8">
        <v>1573575</v>
      </c>
      <c r="I12" s="8">
        <v>1246132</v>
      </c>
      <c r="J12" s="8">
        <v>3055772</v>
      </c>
      <c r="K12" s="8">
        <v>97719</v>
      </c>
      <c r="L12" s="8">
        <v>836864</v>
      </c>
      <c r="M12" s="8">
        <v>505997</v>
      </c>
      <c r="N12" s="8">
        <v>1440580</v>
      </c>
      <c r="O12" s="8">
        <v>2010552</v>
      </c>
      <c r="P12" s="8">
        <v>592308</v>
      </c>
      <c r="Q12" s="8">
        <v>1031159</v>
      </c>
      <c r="R12" s="8">
        <v>3634019</v>
      </c>
      <c r="S12" s="8">
        <v>1375354</v>
      </c>
      <c r="T12" s="8">
        <v>932357</v>
      </c>
      <c r="U12" s="8">
        <v>930231</v>
      </c>
      <c r="V12" s="8">
        <v>3237942</v>
      </c>
      <c r="W12" s="8">
        <v>11368313</v>
      </c>
      <c r="X12" s="8">
        <v>2535182</v>
      </c>
      <c r="Y12" s="8">
        <v>8833131</v>
      </c>
      <c r="Z12" s="2">
        <v>348.42</v>
      </c>
      <c r="AA12" s="6">
        <v>2535182</v>
      </c>
    </row>
    <row r="13" spans="1:27" ht="12.75">
      <c r="A13" s="23" t="s">
        <v>38</v>
      </c>
      <c r="B13" s="29"/>
      <c r="C13" s="6">
        <v>33373584</v>
      </c>
      <c r="D13" s="6"/>
      <c r="E13" s="7">
        <v>1136871</v>
      </c>
      <c r="F13" s="8">
        <v>1136871</v>
      </c>
      <c r="G13" s="8"/>
      <c r="H13" s="8">
        <v>-598</v>
      </c>
      <c r="I13" s="8"/>
      <c r="J13" s="8">
        <v>-598</v>
      </c>
      <c r="K13" s="8"/>
      <c r="L13" s="8"/>
      <c r="M13" s="8">
        <v>-6611</v>
      </c>
      <c r="N13" s="8">
        <v>-6611</v>
      </c>
      <c r="O13" s="8"/>
      <c r="P13" s="8"/>
      <c r="Q13" s="8">
        <v>-43038</v>
      </c>
      <c r="R13" s="8">
        <v>-43038</v>
      </c>
      <c r="S13" s="8">
        <v>-1734</v>
      </c>
      <c r="T13" s="8">
        <v>-319</v>
      </c>
      <c r="U13" s="8">
        <v>864113</v>
      </c>
      <c r="V13" s="8">
        <v>862060</v>
      </c>
      <c r="W13" s="8">
        <v>811813</v>
      </c>
      <c r="X13" s="8">
        <v>1136871</v>
      </c>
      <c r="Y13" s="8">
        <v>-325058</v>
      </c>
      <c r="Z13" s="2">
        <v>-28.59</v>
      </c>
      <c r="AA13" s="6">
        <v>1136871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7520</v>
      </c>
      <c r="F15" s="8">
        <v>7520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7520</v>
      </c>
      <c r="Y15" s="8">
        <v>-7520</v>
      </c>
      <c r="Z15" s="2">
        <v>-100</v>
      </c>
      <c r="AA15" s="6">
        <v>7520</v>
      </c>
    </row>
    <row r="16" spans="1:27" ht="12.75">
      <c r="A16" s="23" t="s">
        <v>41</v>
      </c>
      <c r="B16" s="29"/>
      <c r="C16" s="6">
        <v>51750</v>
      </c>
      <c r="D16" s="6"/>
      <c r="E16" s="7">
        <v>500000</v>
      </c>
      <c r="F16" s="8">
        <v>500000</v>
      </c>
      <c r="G16" s="8"/>
      <c r="H16" s="8"/>
      <c r="I16" s="8"/>
      <c r="J16" s="8"/>
      <c r="K16" s="8"/>
      <c r="L16" s="8">
        <v>5750</v>
      </c>
      <c r="M16" s="8"/>
      <c r="N16" s="8">
        <v>5750</v>
      </c>
      <c r="O16" s="8"/>
      <c r="P16" s="8"/>
      <c r="Q16" s="8"/>
      <c r="R16" s="8"/>
      <c r="S16" s="8"/>
      <c r="T16" s="8"/>
      <c r="U16" s="8"/>
      <c r="V16" s="8"/>
      <c r="W16" s="8">
        <v>5750</v>
      </c>
      <c r="X16" s="8">
        <v>500000</v>
      </c>
      <c r="Y16" s="8">
        <v>-494250</v>
      </c>
      <c r="Z16" s="2">
        <v>-98.85</v>
      </c>
      <c r="AA16" s="6">
        <v>500000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700977501</v>
      </c>
      <c r="D18" s="6"/>
      <c r="E18" s="7">
        <v>496799868</v>
      </c>
      <c r="F18" s="8">
        <v>468099274</v>
      </c>
      <c r="G18" s="8">
        <v>194273241</v>
      </c>
      <c r="H18" s="8">
        <v>265782041</v>
      </c>
      <c r="I18" s="8">
        <v>2332932</v>
      </c>
      <c r="J18" s="8">
        <v>462388214</v>
      </c>
      <c r="K18" s="8">
        <v>24678887</v>
      </c>
      <c r="L18" s="8">
        <v>7243579</v>
      </c>
      <c r="M18" s="8">
        <v>159922419</v>
      </c>
      <c r="N18" s="8">
        <v>191844885</v>
      </c>
      <c r="O18" s="8">
        <v>795450</v>
      </c>
      <c r="P18" s="8">
        <v>7111297</v>
      </c>
      <c r="Q18" s="8">
        <v>269022158</v>
      </c>
      <c r="R18" s="8">
        <v>276928905</v>
      </c>
      <c r="S18" s="8">
        <v>52951491</v>
      </c>
      <c r="T18" s="8">
        <v>762266</v>
      </c>
      <c r="U18" s="8">
        <v>-24418310</v>
      </c>
      <c r="V18" s="8">
        <v>29295447</v>
      </c>
      <c r="W18" s="8">
        <v>960457451</v>
      </c>
      <c r="X18" s="8">
        <v>468099274</v>
      </c>
      <c r="Y18" s="8">
        <v>492358177</v>
      </c>
      <c r="Z18" s="2">
        <v>105.18</v>
      </c>
      <c r="AA18" s="6">
        <v>468099274</v>
      </c>
    </row>
    <row r="19" spans="1:27" ht="12.75">
      <c r="A19" s="23" t="s">
        <v>44</v>
      </c>
      <c r="B19" s="29"/>
      <c r="C19" s="6">
        <v>15034809</v>
      </c>
      <c r="D19" s="6"/>
      <c r="E19" s="7">
        <v>17400801</v>
      </c>
      <c r="F19" s="26">
        <v>82716788</v>
      </c>
      <c r="G19" s="26">
        <v>2267335</v>
      </c>
      <c r="H19" s="26">
        <v>3086703</v>
      </c>
      <c r="I19" s="26">
        <v>322537</v>
      </c>
      <c r="J19" s="26">
        <v>5676575</v>
      </c>
      <c r="K19" s="26">
        <v>1728142</v>
      </c>
      <c r="L19" s="26">
        <v>179898</v>
      </c>
      <c r="M19" s="26">
        <v>342134</v>
      </c>
      <c r="N19" s="26">
        <v>2250174</v>
      </c>
      <c r="O19" s="26">
        <v>693290</v>
      </c>
      <c r="P19" s="26">
        <v>162131</v>
      </c>
      <c r="Q19" s="26">
        <v>391992</v>
      </c>
      <c r="R19" s="26">
        <v>1247413</v>
      </c>
      <c r="S19" s="26">
        <v>2874642</v>
      </c>
      <c r="T19" s="26">
        <v>347753</v>
      </c>
      <c r="U19" s="26">
        <v>263852</v>
      </c>
      <c r="V19" s="26">
        <v>3486247</v>
      </c>
      <c r="W19" s="26">
        <v>12660409</v>
      </c>
      <c r="X19" s="26">
        <v>82716788</v>
      </c>
      <c r="Y19" s="26">
        <v>-70056379</v>
      </c>
      <c r="Z19" s="27">
        <v>-84.69</v>
      </c>
      <c r="AA19" s="28">
        <v>82716788</v>
      </c>
    </row>
    <row r="20" spans="1:27" ht="12.75">
      <c r="A20" s="23" t="s">
        <v>45</v>
      </c>
      <c r="B20" s="29"/>
      <c r="C20" s="6">
        <v>17951619</v>
      </c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1171847386</v>
      </c>
      <c r="D21" s="33">
        <f t="shared" si="0"/>
        <v>0</v>
      </c>
      <c r="E21" s="34">
        <f t="shared" si="0"/>
        <v>1234397649</v>
      </c>
      <c r="F21" s="35">
        <f t="shared" si="0"/>
        <v>1172690925</v>
      </c>
      <c r="G21" s="35">
        <f t="shared" si="0"/>
        <v>232117285</v>
      </c>
      <c r="H21" s="35">
        <f t="shared" si="0"/>
        <v>343983206</v>
      </c>
      <c r="I21" s="35">
        <f t="shared" si="0"/>
        <v>38259604</v>
      </c>
      <c r="J21" s="35">
        <f t="shared" si="0"/>
        <v>614360095</v>
      </c>
      <c r="K21" s="35">
        <f t="shared" si="0"/>
        <v>61787206</v>
      </c>
      <c r="L21" s="35">
        <f t="shared" si="0"/>
        <v>38748793</v>
      </c>
      <c r="M21" s="35">
        <f t="shared" si="0"/>
        <v>200048671</v>
      </c>
      <c r="N21" s="35">
        <f t="shared" si="0"/>
        <v>300584670</v>
      </c>
      <c r="O21" s="35">
        <f t="shared" si="0"/>
        <v>79185950</v>
      </c>
      <c r="P21" s="35">
        <f t="shared" si="0"/>
        <v>45948542</v>
      </c>
      <c r="Q21" s="35">
        <f t="shared" si="0"/>
        <v>349823323</v>
      </c>
      <c r="R21" s="35">
        <f t="shared" si="0"/>
        <v>474957815</v>
      </c>
      <c r="S21" s="35">
        <f t="shared" si="0"/>
        <v>94113237</v>
      </c>
      <c r="T21" s="35">
        <f t="shared" si="0"/>
        <v>32245232</v>
      </c>
      <c r="U21" s="35">
        <f t="shared" si="0"/>
        <v>54414046</v>
      </c>
      <c r="V21" s="35">
        <f t="shared" si="0"/>
        <v>180772515</v>
      </c>
      <c r="W21" s="35">
        <f t="shared" si="0"/>
        <v>1570675095</v>
      </c>
      <c r="X21" s="35">
        <f t="shared" si="0"/>
        <v>1172690925</v>
      </c>
      <c r="Y21" s="35">
        <f t="shared" si="0"/>
        <v>397984170</v>
      </c>
      <c r="Z21" s="36">
        <f>+IF(X21&lt;&gt;0,+(Y21/X21)*100,0)</f>
        <v>33.93768652213285</v>
      </c>
      <c r="AA21" s="33">
        <f>SUM(AA5:AA20)</f>
        <v>1172690925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402218201</v>
      </c>
      <c r="D24" s="6"/>
      <c r="E24" s="7">
        <v>383261790</v>
      </c>
      <c r="F24" s="8">
        <v>369531785</v>
      </c>
      <c r="G24" s="8">
        <v>33489592</v>
      </c>
      <c r="H24" s="8">
        <v>84630754</v>
      </c>
      <c r="I24" s="8">
        <v>33586449</v>
      </c>
      <c r="J24" s="8">
        <v>151706795</v>
      </c>
      <c r="K24" s="8">
        <v>33352406</v>
      </c>
      <c r="L24" s="8">
        <v>33340515</v>
      </c>
      <c r="M24" s="8">
        <v>33012236</v>
      </c>
      <c r="N24" s="8">
        <v>99705157</v>
      </c>
      <c r="O24" s="8">
        <v>66154192</v>
      </c>
      <c r="P24" s="8">
        <v>33075026</v>
      </c>
      <c r="Q24" s="8">
        <v>58037933</v>
      </c>
      <c r="R24" s="8">
        <v>157267151</v>
      </c>
      <c r="S24" s="8">
        <v>31026385</v>
      </c>
      <c r="T24" s="8">
        <v>17802045</v>
      </c>
      <c r="U24" s="8">
        <v>50684641</v>
      </c>
      <c r="V24" s="8">
        <v>99513071</v>
      </c>
      <c r="W24" s="8">
        <v>508192174</v>
      </c>
      <c r="X24" s="8">
        <v>369531785</v>
      </c>
      <c r="Y24" s="8">
        <v>138660389</v>
      </c>
      <c r="Z24" s="2">
        <v>37.52</v>
      </c>
      <c r="AA24" s="6">
        <v>369531785</v>
      </c>
    </row>
    <row r="25" spans="1:27" ht="12.75">
      <c r="A25" s="25" t="s">
        <v>49</v>
      </c>
      <c r="B25" s="24"/>
      <c r="C25" s="6">
        <v>9440738</v>
      </c>
      <c r="D25" s="6"/>
      <c r="E25" s="7">
        <v>12388634</v>
      </c>
      <c r="F25" s="8">
        <v>12388634</v>
      </c>
      <c r="G25" s="8">
        <v>704016</v>
      </c>
      <c r="H25" s="8">
        <v>1414240</v>
      </c>
      <c r="I25" s="8">
        <v>704872</v>
      </c>
      <c r="J25" s="8">
        <v>2823128</v>
      </c>
      <c r="K25" s="8">
        <v>790083</v>
      </c>
      <c r="L25" s="8">
        <v>801132</v>
      </c>
      <c r="M25" s="8">
        <v>788774</v>
      </c>
      <c r="N25" s="8">
        <v>2379989</v>
      </c>
      <c r="O25" s="8">
        <v>1559424</v>
      </c>
      <c r="P25" s="8">
        <v>809062</v>
      </c>
      <c r="Q25" s="8">
        <v>1592146</v>
      </c>
      <c r="R25" s="8">
        <v>3960632</v>
      </c>
      <c r="S25" s="8">
        <v>801890</v>
      </c>
      <c r="T25" s="8">
        <v>770270</v>
      </c>
      <c r="U25" s="8">
        <v>792710</v>
      </c>
      <c r="V25" s="8">
        <v>2364870</v>
      </c>
      <c r="W25" s="8">
        <v>11528619</v>
      </c>
      <c r="X25" s="8">
        <v>12388634</v>
      </c>
      <c r="Y25" s="8">
        <v>-860015</v>
      </c>
      <c r="Z25" s="2">
        <v>-6.94</v>
      </c>
      <c r="AA25" s="6">
        <v>12388634</v>
      </c>
    </row>
    <row r="26" spans="1:27" ht="12.75">
      <c r="A26" s="25" t="s">
        <v>50</v>
      </c>
      <c r="B26" s="24"/>
      <c r="C26" s="6">
        <v>19204654</v>
      </c>
      <c r="D26" s="6"/>
      <c r="E26" s="7">
        <v>25000</v>
      </c>
      <c r="F26" s="8">
        <v>10000000</v>
      </c>
      <c r="G26" s="8"/>
      <c r="H26" s="8"/>
      <c r="I26" s="8"/>
      <c r="J26" s="8"/>
      <c r="K26" s="8"/>
      <c r="L26" s="8"/>
      <c r="M26" s="8"/>
      <c r="N26" s="8"/>
      <c r="O26" s="8"/>
      <c r="P26" s="8">
        <v>1500</v>
      </c>
      <c r="Q26" s="8">
        <v>9521038</v>
      </c>
      <c r="R26" s="8">
        <v>9522538</v>
      </c>
      <c r="S26" s="8"/>
      <c r="T26" s="8"/>
      <c r="U26" s="8">
        <v>49673</v>
      </c>
      <c r="V26" s="8">
        <v>49673</v>
      </c>
      <c r="W26" s="8">
        <v>9572211</v>
      </c>
      <c r="X26" s="8">
        <v>10000000</v>
      </c>
      <c r="Y26" s="8">
        <v>-427789</v>
      </c>
      <c r="Z26" s="2">
        <v>-4.28</v>
      </c>
      <c r="AA26" s="6">
        <v>10000000</v>
      </c>
    </row>
    <row r="27" spans="1:27" ht="12.75">
      <c r="A27" s="25" t="s">
        <v>51</v>
      </c>
      <c r="B27" s="24"/>
      <c r="C27" s="6">
        <v>261540788</v>
      </c>
      <c r="D27" s="6"/>
      <c r="E27" s="7">
        <v>50316308</v>
      </c>
      <c r="F27" s="8">
        <v>239999999</v>
      </c>
      <c r="G27" s="8"/>
      <c r="H27" s="8">
        <v>9532</v>
      </c>
      <c r="I27" s="8">
        <v>21168</v>
      </c>
      <c r="J27" s="8">
        <v>30700</v>
      </c>
      <c r="K27" s="8">
        <v>16428</v>
      </c>
      <c r="L27" s="8">
        <v>21389</v>
      </c>
      <c r="M27" s="8">
        <v>16428</v>
      </c>
      <c r="N27" s="8">
        <v>54245</v>
      </c>
      <c r="O27" s="8"/>
      <c r="P27" s="8">
        <v>112260742</v>
      </c>
      <c r="Q27" s="8">
        <v>28065186</v>
      </c>
      <c r="R27" s="8">
        <v>140325928</v>
      </c>
      <c r="S27" s="8">
        <v>14049021</v>
      </c>
      <c r="T27" s="8">
        <v>14053779</v>
      </c>
      <c r="U27" s="8">
        <v>17573</v>
      </c>
      <c r="V27" s="8">
        <v>28120373</v>
      </c>
      <c r="W27" s="8">
        <v>168531246</v>
      </c>
      <c r="X27" s="8">
        <v>239999999</v>
      </c>
      <c r="Y27" s="8">
        <v>-71468753</v>
      </c>
      <c r="Z27" s="2">
        <v>-29.78</v>
      </c>
      <c r="AA27" s="6">
        <v>239999999</v>
      </c>
    </row>
    <row r="28" spans="1:27" ht="12.75">
      <c r="A28" s="25" t="s">
        <v>52</v>
      </c>
      <c r="B28" s="24"/>
      <c r="C28" s="6">
        <v>11390795</v>
      </c>
      <c r="D28" s="6"/>
      <c r="E28" s="7">
        <v>1857596</v>
      </c>
      <c r="F28" s="8">
        <v>5073562</v>
      </c>
      <c r="G28" s="8">
        <v>260298</v>
      </c>
      <c r="H28" s="8">
        <v>2261400</v>
      </c>
      <c r="I28" s="8">
        <v>1707880</v>
      </c>
      <c r="J28" s="8">
        <v>4229578</v>
      </c>
      <c r="K28" s="8">
        <v>547166</v>
      </c>
      <c r="L28" s="8">
        <v>437679</v>
      </c>
      <c r="M28" s="8">
        <v>763588</v>
      </c>
      <c r="N28" s="8">
        <v>1748433</v>
      </c>
      <c r="O28" s="8">
        <v>-88280</v>
      </c>
      <c r="P28" s="8">
        <v>369163</v>
      </c>
      <c r="Q28" s="8">
        <v>2180156</v>
      </c>
      <c r="R28" s="8">
        <v>2461039</v>
      </c>
      <c r="S28" s="8">
        <v>1148645</v>
      </c>
      <c r="T28" s="8">
        <v>5315761</v>
      </c>
      <c r="U28" s="8">
        <v>6471606</v>
      </c>
      <c r="V28" s="8">
        <v>12936012</v>
      </c>
      <c r="W28" s="8">
        <v>21375062</v>
      </c>
      <c r="X28" s="8">
        <v>5073562</v>
      </c>
      <c r="Y28" s="8">
        <v>16301500</v>
      </c>
      <c r="Z28" s="2">
        <v>321.3</v>
      </c>
      <c r="AA28" s="6">
        <v>5073562</v>
      </c>
    </row>
    <row r="29" spans="1:27" ht="12.75">
      <c r="A29" s="25" t="s">
        <v>53</v>
      </c>
      <c r="B29" s="24"/>
      <c r="C29" s="6">
        <v>132206733</v>
      </c>
      <c r="D29" s="6"/>
      <c r="E29" s="7">
        <v>130625000</v>
      </c>
      <c r="F29" s="8">
        <v>106625000</v>
      </c>
      <c r="G29" s="8"/>
      <c r="H29" s="8">
        <v>32815645</v>
      </c>
      <c r="I29" s="8"/>
      <c r="J29" s="8">
        <v>32815645</v>
      </c>
      <c r="K29" s="8">
        <v>21930038</v>
      </c>
      <c r="L29" s="8"/>
      <c r="M29" s="8">
        <v>120200</v>
      </c>
      <c r="N29" s="8">
        <v>22050238</v>
      </c>
      <c r="O29" s="8">
        <v>2300260</v>
      </c>
      <c r="P29" s="8">
        <v>673396</v>
      </c>
      <c r="Q29" s="8"/>
      <c r="R29" s="8">
        <v>2973656</v>
      </c>
      <c r="S29" s="8"/>
      <c r="T29" s="8"/>
      <c r="U29" s="8">
        <v>118016480</v>
      </c>
      <c r="V29" s="8">
        <v>118016480</v>
      </c>
      <c r="W29" s="8">
        <v>175856019</v>
      </c>
      <c r="X29" s="8">
        <v>106625000</v>
      </c>
      <c r="Y29" s="8">
        <v>69231019</v>
      </c>
      <c r="Z29" s="2">
        <v>64.93</v>
      </c>
      <c r="AA29" s="6">
        <v>106625000</v>
      </c>
    </row>
    <row r="30" spans="1:27" ht="12.75">
      <c r="A30" s="25" t="s">
        <v>54</v>
      </c>
      <c r="B30" s="24"/>
      <c r="C30" s="6">
        <v>13018416</v>
      </c>
      <c r="D30" s="6"/>
      <c r="E30" s="7">
        <v>14739817</v>
      </c>
      <c r="F30" s="8">
        <v>12431436</v>
      </c>
      <c r="G30" s="8">
        <v>1537089</v>
      </c>
      <c r="H30" s="8">
        <v>2200433</v>
      </c>
      <c r="I30" s="8">
        <v>438305</v>
      </c>
      <c r="J30" s="8">
        <v>4175827</v>
      </c>
      <c r="K30" s="8">
        <v>516052</v>
      </c>
      <c r="L30" s="8">
        <v>1241910</v>
      </c>
      <c r="M30" s="8">
        <v>949130</v>
      </c>
      <c r="N30" s="8">
        <v>2707092</v>
      </c>
      <c r="O30" s="8">
        <v>2623872</v>
      </c>
      <c r="P30" s="8">
        <v>453417</v>
      </c>
      <c r="Q30" s="8">
        <v>1384788</v>
      </c>
      <c r="R30" s="8">
        <v>4462077</v>
      </c>
      <c r="S30" s="8">
        <v>466457</v>
      </c>
      <c r="T30" s="8">
        <v>489030</v>
      </c>
      <c r="U30" s="8">
        <v>1580488</v>
      </c>
      <c r="V30" s="8">
        <v>2535975</v>
      </c>
      <c r="W30" s="8">
        <v>13880971</v>
      </c>
      <c r="X30" s="8">
        <v>12431436</v>
      </c>
      <c r="Y30" s="8">
        <v>1449535</v>
      </c>
      <c r="Z30" s="2">
        <v>11.66</v>
      </c>
      <c r="AA30" s="6">
        <v>12431436</v>
      </c>
    </row>
    <row r="31" spans="1:27" ht="12.75">
      <c r="A31" s="25" t="s">
        <v>55</v>
      </c>
      <c r="B31" s="24"/>
      <c r="C31" s="6">
        <v>204309832</v>
      </c>
      <c r="D31" s="6"/>
      <c r="E31" s="7">
        <v>215434603</v>
      </c>
      <c r="F31" s="8">
        <v>213646059</v>
      </c>
      <c r="G31" s="8">
        <v>21087944</v>
      </c>
      <c r="H31" s="8">
        <v>42756188</v>
      </c>
      <c r="I31" s="8">
        <v>12295255</v>
      </c>
      <c r="J31" s="8">
        <v>76139387</v>
      </c>
      <c r="K31" s="8">
        <v>6227772</v>
      </c>
      <c r="L31" s="8">
        <v>9187415</v>
      </c>
      <c r="M31" s="8">
        <v>9477616</v>
      </c>
      <c r="N31" s="8">
        <v>24892803</v>
      </c>
      <c r="O31" s="8">
        <v>8203164</v>
      </c>
      <c r="P31" s="8">
        <v>10345202</v>
      </c>
      <c r="Q31" s="8">
        <v>25383553</v>
      </c>
      <c r="R31" s="8">
        <v>43931919</v>
      </c>
      <c r="S31" s="8">
        <v>10100371</v>
      </c>
      <c r="T31" s="8">
        <v>12346815</v>
      </c>
      <c r="U31" s="8">
        <v>40355135</v>
      </c>
      <c r="V31" s="8">
        <v>62802321</v>
      </c>
      <c r="W31" s="8">
        <v>207766430</v>
      </c>
      <c r="X31" s="8">
        <v>213646059</v>
      </c>
      <c r="Y31" s="8">
        <v>-5879629</v>
      </c>
      <c r="Z31" s="2">
        <v>-2.75</v>
      </c>
      <c r="AA31" s="6">
        <v>213646059</v>
      </c>
    </row>
    <row r="32" spans="1:27" ht="12.75">
      <c r="A32" s="25" t="s">
        <v>43</v>
      </c>
      <c r="B32" s="24"/>
      <c r="C32" s="6">
        <v>88</v>
      </c>
      <c r="D32" s="6"/>
      <c r="E32" s="7">
        <v>18723364</v>
      </c>
      <c r="F32" s="8">
        <v>18723364</v>
      </c>
      <c r="G32" s="8"/>
      <c r="H32" s="8"/>
      <c r="I32" s="8"/>
      <c r="J32" s="8"/>
      <c r="K32" s="8"/>
      <c r="L32" s="8"/>
      <c r="M32" s="8">
        <v>1468188</v>
      </c>
      <c r="N32" s="8">
        <v>1468188</v>
      </c>
      <c r="O32" s="8"/>
      <c r="P32" s="8"/>
      <c r="Q32" s="8">
        <v>7067598</v>
      </c>
      <c r="R32" s="8">
        <v>7067598</v>
      </c>
      <c r="S32" s="8">
        <v>22540804</v>
      </c>
      <c r="T32" s="8">
        <v>6869288</v>
      </c>
      <c r="U32" s="8">
        <v>3335489</v>
      </c>
      <c r="V32" s="8">
        <v>32745581</v>
      </c>
      <c r="W32" s="8">
        <v>41281367</v>
      </c>
      <c r="X32" s="8">
        <v>18723364</v>
      </c>
      <c r="Y32" s="8">
        <v>22558003</v>
      </c>
      <c r="Z32" s="2">
        <v>120.48</v>
      </c>
      <c r="AA32" s="6">
        <v>18723364</v>
      </c>
    </row>
    <row r="33" spans="1:27" ht="12.75">
      <c r="A33" s="25" t="s">
        <v>56</v>
      </c>
      <c r="B33" s="24"/>
      <c r="C33" s="6">
        <v>291079155</v>
      </c>
      <c r="D33" s="6"/>
      <c r="E33" s="7">
        <v>314882767</v>
      </c>
      <c r="F33" s="8">
        <v>233412302</v>
      </c>
      <c r="G33" s="8">
        <v>29814105</v>
      </c>
      <c r="H33" s="8">
        <v>51755852</v>
      </c>
      <c r="I33" s="8">
        <v>10554234</v>
      </c>
      <c r="J33" s="8">
        <v>92124191</v>
      </c>
      <c r="K33" s="8">
        <v>19403559</v>
      </c>
      <c r="L33" s="8">
        <v>17032729</v>
      </c>
      <c r="M33" s="8">
        <v>32435821</v>
      </c>
      <c r="N33" s="8">
        <v>68872109</v>
      </c>
      <c r="O33" s="8">
        <v>22804456</v>
      </c>
      <c r="P33" s="8">
        <v>10822002</v>
      </c>
      <c r="Q33" s="8">
        <v>39553595</v>
      </c>
      <c r="R33" s="8">
        <v>73180053</v>
      </c>
      <c r="S33" s="8">
        <v>14137804</v>
      </c>
      <c r="T33" s="8">
        <v>18742846</v>
      </c>
      <c r="U33" s="8">
        <v>57677387</v>
      </c>
      <c r="V33" s="8">
        <v>90558037</v>
      </c>
      <c r="W33" s="8">
        <v>324734390</v>
      </c>
      <c r="X33" s="8">
        <v>233412302</v>
      </c>
      <c r="Y33" s="8">
        <v>91322088</v>
      </c>
      <c r="Z33" s="2">
        <v>39.12</v>
      </c>
      <c r="AA33" s="6">
        <v>233412302</v>
      </c>
    </row>
    <row r="34" spans="1:27" ht="12.75">
      <c r="A34" s="23" t="s">
        <v>57</v>
      </c>
      <c r="B34" s="29"/>
      <c r="C34" s="6">
        <v>54800117</v>
      </c>
      <c r="D34" s="6"/>
      <c r="E34" s="7">
        <v>56933476</v>
      </c>
      <c r="F34" s="8">
        <v>55433476</v>
      </c>
      <c r="G34" s="8">
        <v>773924</v>
      </c>
      <c r="H34" s="8">
        <v>1115117</v>
      </c>
      <c r="I34" s="8">
        <v>449449</v>
      </c>
      <c r="J34" s="8">
        <v>2338490</v>
      </c>
      <c r="K34" s="8">
        <v>779036</v>
      </c>
      <c r="L34" s="8">
        <v>460363</v>
      </c>
      <c r="M34" s="8">
        <v>453472</v>
      </c>
      <c r="N34" s="8">
        <v>1692871</v>
      </c>
      <c r="O34" s="8">
        <v>1227938</v>
      </c>
      <c r="P34" s="8">
        <v>482720</v>
      </c>
      <c r="Q34" s="8">
        <v>535716</v>
      </c>
      <c r="R34" s="8">
        <v>2246374</v>
      </c>
      <c r="S34" s="8"/>
      <c r="T34" s="8">
        <v>232859</v>
      </c>
      <c r="U34" s="8">
        <v>488622</v>
      </c>
      <c r="V34" s="8">
        <v>721481</v>
      </c>
      <c r="W34" s="8">
        <v>6999216</v>
      </c>
      <c r="X34" s="8">
        <v>55433476</v>
      </c>
      <c r="Y34" s="8">
        <v>-48434260</v>
      </c>
      <c r="Z34" s="2">
        <v>-87.37</v>
      </c>
      <c r="AA34" s="6">
        <v>55433476</v>
      </c>
    </row>
    <row r="35" spans="1:27" ht="12.75">
      <c r="A35" s="40" t="s">
        <v>58</v>
      </c>
      <c r="B35" s="32"/>
      <c r="C35" s="33">
        <f aca="true" t="shared" si="1" ref="C35:Y35">SUM(C24:C34)</f>
        <v>1399209517</v>
      </c>
      <c r="D35" s="33">
        <f>SUM(D24:D34)</f>
        <v>0</v>
      </c>
      <c r="E35" s="34">
        <f t="shared" si="1"/>
        <v>1199188355</v>
      </c>
      <c r="F35" s="35">
        <f t="shared" si="1"/>
        <v>1277265617</v>
      </c>
      <c r="G35" s="35">
        <f t="shared" si="1"/>
        <v>87666968</v>
      </c>
      <c r="H35" s="35">
        <f t="shared" si="1"/>
        <v>218959161</v>
      </c>
      <c r="I35" s="35">
        <f t="shared" si="1"/>
        <v>59757612</v>
      </c>
      <c r="J35" s="35">
        <f t="shared" si="1"/>
        <v>366383741</v>
      </c>
      <c r="K35" s="35">
        <f t="shared" si="1"/>
        <v>83562540</v>
      </c>
      <c r="L35" s="35">
        <f t="shared" si="1"/>
        <v>62523132</v>
      </c>
      <c r="M35" s="35">
        <f t="shared" si="1"/>
        <v>79485453</v>
      </c>
      <c r="N35" s="35">
        <f t="shared" si="1"/>
        <v>225571125</v>
      </c>
      <c r="O35" s="35">
        <f t="shared" si="1"/>
        <v>104785026</v>
      </c>
      <c r="P35" s="35">
        <f t="shared" si="1"/>
        <v>169292230</v>
      </c>
      <c r="Q35" s="35">
        <f t="shared" si="1"/>
        <v>173321709</v>
      </c>
      <c r="R35" s="35">
        <f t="shared" si="1"/>
        <v>447398965</v>
      </c>
      <c r="S35" s="35">
        <f t="shared" si="1"/>
        <v>94271377</v>
      </c>
      <c r="T35" s="35">
        <f t="shared" si="1"/>
        <v>76622693</v>
      </c>
      <c r="U35" s="35">
        <f t="shared" si="1"/>
        <v>279469804</v>
      </c>
      <c r="V35" s="35">
        <f t="shared" si="1"/>
        <v>450363874</v>
      </c>
      <c r="W35" s="35">
        <f t="shared" si="1"/>
        <v>1489717705</v>
      </c>
      <c r="X35" s="35">
        <f t="shared" si="1"/>
        <v>1277265617</v>
      </c>
      <c r="Y35" s="35">
        <f t="shared" si="1"/>
        <v>212452088</v>
      </c>
      <c r="Z35" s="36">
        <f>+IF(X35&lt;&gt;0,+(Y35/X35)*100,0)</f>
        <v>16.633352152624337</v>
      </c>
      <c r="AA35" s="33">
        <f>SUM(AA24:AA34)</f>
        <v>1277265617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-227362131</v>
      </c>
      <c r="D37" s="46">
        <f>+D21-D35</f>
        <v>0</v>
      </c>
      <c r="E37" s="47">
        <f t="shared" si="2"/>
        <v>35209294</v>
      </c>
      <c r="F37" s="48">
        <f t="shared" si="2"/>
        <v>-104574692</v>
      </c>
      <c r="G37" s="48">
        <f t="shared" si="2"/>
        <v>144450317</v>
      </c>
      <c r="H37" s="48">
        <f t="shared" si="2"/>
        <v>125024045</v>
      </c>
      <c r="I37" s="48">
        <f t="shared" si="2"/>
        <v>-21498008</v>
      </c>
      <c r="J37" s="48">
        <f t="shared" si="2"/>
        <v>247976354</v>
      </c>
      <c r="K37" s="48">
        <f t="shared" si="2"/>
        <v>-21775334</v>
      </c>
      <c r="L37" s="48">
        <f t="shared" si="2"/>
        <v>-23774339</v>
      </c>
      <c r="M37" s="48">
        <f t="shared" si="2"/>
        <v>120563218</v>
      </c>
      <c r="N37" s="48">
        <f t="shared" si="2"/>
        <v>75013545</v>
      </c>
      <c r="O37" s="48">
        <f t="shared" si="2"/>
        <v>-25599076</v>
      </c>
      <c r="P37" s="48">
        <f t="shared" si="2"/>
        <v>-123343688</v>
      </c>
      <c r="Q37" s="48">
        <f t="shared" si="2"/>
        <v>176501614</v>
      </c>
      <c r="R37" s="48">
        <f t="shared" si="2"/>
        <v>27558850</v>
      </c>
      <c r="S37" s="48">
        <f t="shared" si="2"/>
        <v>-158140</v>
      </c>
      <c r="T37" s="48">
        <f t="shared" si="2"/>
        <v>-44377461</v>
      </c>
      <c r="U37" s="48">
        <f t="shared" si="2"/>
        <v>-225055758</v>
      </c>
      <c r="V37" s="48">
        <f t="shared" si="2"/>
        <v>-269591359</v>
      </c>
      <c r="W37" s="48">
        <f t="shared" si="2"/>
        <v>80957390</v>
      </c>
      <c r="X37" s="48">
        <f>IF(F21=F35,0,X21-X35)</f>
        <v>-104574692</v>
      </c>
      <c r="Y37" s="48">
        <f t="shared" si="2"/>
        <v>185532082</v>
      </c>
      <c r="Z37" s="49">
        <f>+IF(X37&lt;&gt;0,+(Y37/X37)*100,0)</f>
        <v>-177.41585315881207</v>
      </c>
      <c r="AA37" s="46">
        <f>+AA21-AA35</f>
        <v>-104574692</v>
      </c>
    </row>
    <row r="38" spans="1:27" ht="22.5" customHeight="1">
      <c r="A38" s="50" t="s">
        <v>60</v>
      </c>
      <c r="B38" s="29"/>
      <c r="C38" s="6">
        <v>55000000</v>
      </c>
      <c r="D38" s="6"/>
      <c r="E38" s="7">
        <v>281038000</v>
      </c>
      <c r="F38" s="8">
        <v>236759389</v>
      </c>
      <c r="G38" s="8"/>
      <c r="H38" s="8">
        <v>2177689</v>
      </c>
      <c r="I38" s="8">
        <v>3243776</v>
      </c>
      <c r="J38" s="8">
        <v>5421465</v>
      </c>
      <c r="K38" s="8">
        <v>6436969</v>
      </c>
      <c r="L38" s="8">
        <v>10032191</v>
      </c>
      <c r="M38" s="8">
        <v>8851737</v>
      </c>
      <c r="N38" s="8">
        <v>25320897</v>
      </c>
      <c r="O38" s="8"/>
      <c r="P38" s="8">
        <v>19678111</v>
      </c>
      <c r="Q38" s="8">
        <v>8270432</v>
      </c>
      <c r="R38" s="8">
        <v>27948543</v>
      </c>
      <c r="S38" s="8">
        <v>14000000</v>
      </c>
      <c r="T38" s="8">
        <v>19082251</v>
      </c>
      <c r="U38" s="8">
        <v>106154795</v>
      </c>
      <c r="V38" s="8">
        <v>139237046</v>
      </c>
      <c r="W38" s="8">
        <v>197927951</v>
      </c>
      <c r="X38" s="8">
        <v>236759389</v>
      </c>
      <c r="Y38" s="8">
        <v>-38831438</v>
      </c>
      <c r="Z38" s="2">
        <v>-16.4</v>
      </c>
      <c r="AA38" s="6">
        <v>236759389</v>
      </c>
    </row>
    <row r="39" spans="1:27" ht="57" customHeight="1">
      <c r="A39" s="50" t="s">
        <v>61</v>
      </c>
      <c r="B39" s="29"/>
      <c r="C39" s="28"/>
      <c r="D39" s="28"/>
      <c r="E39" s="7">
        <v>2000000</v>
      </c>
      <c r="F39" s="26">
        <v>2000000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2000000</v>
      </c>
      <c r="Y39" s="26">
        <v>-2000000</v>
      </c>
      <c r="Z39" s="27">
        <v>-100</v>
      </c>
      <c r="AA39" s="28">
        <v>2000000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-172362131</v>
      </c>
      <c r="D41" s="56">
        <f>SUM(D37:D40)</f>
        <v>0</v>
      </c>
      <c r="E41" s="57">
        <f t="shared" si="3"/>
        <v>318247294</v>
      </c>
      <c r="F41" s="58">
        <f t="shared" si="3"/>
        <v>134184697</v>
      </c>
      <c r="G41" s="58">
        <f t="shared" si="3"/>
        <v>144450317</v>
      </c>
      <c r="H41" s="58">
        <f t="shared" si="3"/>
        <v>127201734</v>
      </c>
      <c r="I41" s="58">
        <f t="shared" si="3"/>
        <v>-18254232</v>
      </c>
      <c r="J41" s="58">
        <f t="shared" si="3"/>
        <v>253397819</v>
      </c>
      <c r="K41" s="58">
        <f t="shared" si="3"/>
        <v>-15338365</v>
      </c>
      <c r="L41" s="58">
        <f t="shared" si="3"/>
        <v>-13742148</v>
      </c>
      <c r="M41" s="58">
        <f t="shared" si="3"/>
        <v>129414955</v>
      </c>
      <c r="N41" s="58">
        <f t="shared" si="3"/>
        <v>100334442</v>
      </c>
      <c r="O41" s="58">
        <f t="shared" si="3"/>
        <v>-25599076</v>
      </c>
      <c r="P41" s="58">
        <f t="shared" si="3"/>
        <v>-103665577</v>
      </c>
      <c r="Q41" s="58">
        <f t="shared" si="3"/>
        <v>184772046</v>
      </c>
      <c r="R41" s="58">
        <f t="shared" si="3"/>
        <v>55507393</v>
      </c>
      <c r="S41" s="58">
        <f t="shared" si="3"/>
        <v>13841860</v>
      </c>
      <c r="T41" s="58">
        <f t="shared" si="3"/>
        <v>-25295210</v>
      </c>
      <c r="U41" s="58">
        <f t="shared" si="3"/>
        <v>-118900963</v>
      </c>
      <c r="V41" s="58">
        <f t="shared" si="3"/>
        <v>-130354313</v>
      </c>
      <c r="W41" s="58">
        <f t="shared" si="3"/>
        <v>278885341</v>
      </c>
      <c r="X41" s="58">
        <f t="shared" si="3"/>
        <v>134184697</v>
      </c>
      <c r="Y41" s="58">
        <f t="shared" si="3"/>
        <v>144700644</v>
      </c>
      <c r="Z41" s="59">
        <f>+IF(X41&lt;&gt;0,+(Y41/X41)*100,0)</f>
        <v>107.83691973459537</v>
      </c>
      <c r="AA41" s="56">
        <f>SUM(AA37:AA40)</f>
        <v>134184697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-172362131</v>
      </c>
      <c r="D43" s="64">
        <f>+D41-D42</f>
        <v>0</v>
      </c>
      <c r="E43" s="65">
        <f t="shared" si="4"/>
        <v>318247294</v>
      </c>
      <c r="F43" s="66">
        <f t="shared" si="4"/>
        <v>134184697</v>
      </c>
      <c r="G43" s="66">
        <f t="shared" si="4"/>
        <v>144450317</v>
      </c>
      <c r="H43" s="66">
        <f t="shared" si="4"/>
        <v>127201734</v>
      </c>
      <c r="I43" s="66">
        <f t="shared" si="4"/>
        <v>-18254232</v>
      </c>
      <c r="J43" s="66">
        <f t="shared" si="4"/>
        <v>253397819</v>
      </c>
      <c r="K43" s="66">
        <f t="shared" si="4"/>
        <v>-15338365</v>
      </c>
      <c r="L43" s="66">
        <f t="shared" si="4"/>
        <v>-13742148</v>
      </c>
      <c r="M43" s="66">
        <f t="shared" si="4"/>
        <v>129414955</v>
      </c>
      <c r="N43" s="66">
        <f t="shared" si="4"/>
        <v>100334442</v>
      </c>
      <c r="O43" s="66">
        <f t="shared" si="4"/>
        <v>-25599076</v>
      </c>
      <c r="P43" s="66">
        <f t="shared" si="4"/>
        <v>-103665577</v>
      </c>
      <c r="Q43" s="66">
        <f t="shared" si="4"/>
        <v>184772046</v>
      </c>
      <c r="R43" s="66">
        <f t="shared" si="4"/>
        <v>55507393</v>
      </c>
      <c r="S43" s="66">
        <f t="shared" si="4"/>
        <v>13841860</v>
      </c>
      <c r="T43" s="66">
        <f t="shared" si="4"/>
        <v>-25295210</v>
      </c>
      <c r="U43" s="66">
        <f t="shared" si="4"/>
        <v>-118900963</v>
      </c>
      <c r="V43" s="66">
        <f t="shared" si="4"/>
        <v>-130354313</v>
      </c>
      <c r="W43" s="66">
        <f t="shared" si="4"/>
        <v>278885341</v>
      </c>
      <c r="X43" s="66">
        <f t="shared" si="4"/>
        <v>134184697</v>
      </c>
      <c r="Y43" s="66">
        <f t="shared" si="4"/>
        <v>144700644</v>
      </c>
      <c r="Z43" s="67">
        <f>+IF(X43&lt;&gt;0,+(Y43/X43)*100,0)</f>
        <v>107.83691973459537</v>
      </c>
      <c r="AA43" s="64">
        <f>+AA41-AA42</f>
        <v>134184697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-172362131</v>
      </c>
      <c r="D45" s="56">
        <f>SUM(D43:D44)</f>
        <v>0</v>
      </c>
      <c r="E45" s="57">
        <f t="shared" si="5"/>
        <v>318247294</v>
      </c>
      <c r="F45" s="58">
        <f t="shared" si="5"/>
        <v>134184697</v>
      </c>
      <c r="G45" s="58">
        <f t="shared" si="5"/>
        <v>144450317</v>
      </c>
      <c r="H45" s="58">
        <f t="shared" si="5"/>
        <v>127201734</v>
      </c>
      <c r="I45" s="58">
        <f t="shared" si="5"/>
        <v>-18254232</v>
      </c>
      <c r="J45" s="58">
        <f t="shared" si="5"/>
        <v>253397819</v>
      </c>
      <c r="K45" s="58">
        <f t="shared" si="5"/>
        <v>-15338365</v>
      </c>
      <c r="L45" s="58">
        <f t="shared" si="5"/>
        <v>-13742148</v>
      </c>
      <c r="M45" s="58">
        <f t="shared" si="5"/>
        <v>129414955</v>
      </c>
      <c r="N45" s="58">
        <f t="shared" si="5"/>
        <v>100334442</v>
      </c>
      <c r="O45" s="58">
        <f t="shared" si="5"/>
        <v>-25599076</v>
      </c>
      <c r="P45" s="58">
        <f t="shared" si="5"/>
        <v>-103665577</v>
      </c>
      <c r="Q45" s="58">
        <f t="shared" si="5"/>
        <v>184772046</v>
      </c>
      <c r="R45" s="58">
        <f t="shared" si="5"/>
        <v>55507393</v>
      </c>
      <c r="S45" s="58">
        <f t="shared" si="5"/>
        <v>13841860</v>
      </c>
      <c r="T45" s="58">
        <f t="shared" si="5"/>
        <v>-25295210</v>
      </c>
      <c r="U45" s="58">
        <f t="shared" si="5"/>
        <v>-118900963</v>
      </c>
      <c r="V45" s="58">
        <f t="shared" si="5"/>
        <v>-130354313</v>
      </c>
      <c r="W45" s="58">
        <f t="shared" si="5"/>
        <v>278885341</v>
      </c>
      <c r="X45" s="58">
        <f t="shared" si="5"/>
        <v>134184697</v>
      </c>
      <c r="Y45" s="58">
        <f t="shared" si="5"/>
        <v>144700644</v>
      </c>
      <c r="Z45" s="59">
        <f>+IF(X45&lt;&gt;0,+(Y45/X45)*100,0)</f>
        <v>107.83691973459537</v>
      </c>
      <c r="AA45" s="56">
        <f>SUM(AA43:AA44)</f>
        <v>134184697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-172362131</v>
      </c>
      <c r="D47" s="71">
        <f>SUM(D45:D46)</f>
        <v>0</v>
      </c>
      <c r="E47" s="72">
        <f t="shared" si="6"/>
        <v>318247294</v>
      </c>
      <c r="F47" s="73">
        <f t="shared" si="6"/>
        <v>134184697</v>
      </c>
      <c r="G47" s="73">
        <f t="shared" si="6"/>
        <v>144450317</v>
      </c>
      <c r="H47" s="74">
        <f t="shared" si="6"/>
        <v>127201734</v>
      </c>
      <c r="I47" s="74">
        <f t="shared" si="6"/>
        <v>-18254232</v>
      </c>
      <c r="J47" s="74">
        <f t="shared" si="6"/>
        <v>253397819</v>
      </c>
      <c r="K47" s="74">
        <f t="shared" si="6"/>
        <v>-15338365</v>
      </c>
      <c r="L47" s="74">
        <f t="shared" si="6"/>
        <v>-13742148</v>
      </c>
      <c r="M47" s="73">
        <f t="shared" si="6"/>
        <v>129414955</v>
      </c>
      <c r="N47" s="73">
        <f t="shared" si="6"/>
        <v>100334442</v>
      </c>
      <c r="O47" s="74">
        <f t="shared" si="6"/>
        <v>-25599076</v>
      </c>
      <c r="P47" s="74">
        <f t="shared" si="6"/>
        <v>-103665577</v>
      </c>
      <c r="Q47" s="74">
        <f t="shared" si="6"/>
        <v>184772046</v>
      </c>
      <c r="R47" s="74">
        <f t="shared" si="6"/>
        <v>55507393</v>
      </c>
      <c r="S47" s="74">
        <f t="shared" si="6"/>
        <v>13841860</v>
      </c>
      <c r="T47" s="73">
        <f t="shared" si="6"/>
        <v>-25295210</v>
      </c>
      <c r="U47" s="73">
        <f t="shared" si="6"/>
        <v>-118900963</v>
      </c>
      <c r="V47" s="74">
        <f t="shared" si="6"/>
        <v>-130354313</v>
      </c>
      <c r="W47" s="74">
        <f t="shared" si="6"/>
        <v>278885341</v>
      </c>
      <c r="X47" s="74">
        <f t="shared" si="6"/>
        <v>134184697</v>
      </c>
      <c r="Y47" s="74">
        <f t="shared" si="6"/>
        <v>144700644</v>
      </c>
      <c r="Z47" s="75">
        <f>+IF(X47&lt;&gt;0,+(Y47/X47)*100,0)</f>
        <v>107.83691973459537</v>
      </c>
      <c r="AA47" s="76">
        <f>SUM(AA45:AA46)</f>
        <v>134184697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45504991</v>
      </c>
      <c r="D5" s="6"/>
      <c r="E5" s="7">
        <v>-480978</v>
      </c>
      <c r="F5" s="8">
        <v>24647171</v>
      </c>
      <c r="G5" s="8">
        <v>4727100</v>
      </c>
      <c r="H5" s="8">
        <v>8796434</v>
      </c>
      <c r="I5" s="8">
        <v>3664247</v>
      </c>
      <c r="J5" s="8">
        <v>17187781</v>
      </c>
      <c r="K5" s="8">
        <v>3651278</v>
      </c>
      <c r="L5" s="8">
        <v>3651278</v>
      </c>
      <c r="M5" s="8">
        <v>3650630</v>
      </c>
      <c r="N5" s="8">
        <v>10953186</v>
      </c>
      <c r="O5" s="8">
        <v>3652649</v>
      </c>
      <c r="P5" s="8">
        <v>30709471</v>
      </c>
      <c r="Q5" s="8">
        <v>3611251</v>
      </c>
      <c r="R5" s="8">
        <v>37973371</v>
      </c>
      <c r="S5" s="8">
        <v>3611251</v>
      </c>
      <c r="T5" s="8">
        <v>3611251</v>
      </c>
      <c r="U5" s="8">
        <v>45153408</v>
      </c>
      <c r="V5" s="8">
        <v>52375910</v>
      </c>
      <c r="W5" s="8">
        <v>118490248</v>
      </c>
      <c r="X5" s="8">
        <v>24647171</v>
      </c>
      <c r="Y5" s="8">
        <v>93843077</v>
      </c>
      <c r="Z5" s="2">
        <v>380.75</v>
      </c>
      <c r="AA5" s="6">
        <v>24647171</v>
      </c>
    </row>
    <row r="6" spans="1:27" ht="12.75">
      <c r="A6" s="23" t="s">
        <v>32</v>
      </c>
      <c r="B6" s="24"/>
      <c r="C6" s="6"/>
      <c r="D6" s="6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"/>
      <c r="AA6" s="6"/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2402453</v>
      </c>
      <c r="D9" s="6"/>
      <c r="E9" s="7">
        <v>80000</v>
      </c>
      <c r="F9" s="8">
        <v>130000</v>
      </c>
      <c r="G9" s="8">
        <v>227588</v>
      </c>
      <c r="H9" s="8">
        <v>453451</v>
      </c>
      <c r="I9" s="8">
        <v>225863</v>
      </c>
      <c r="J9" s="8">
        <v>906902</v>
      </c>
      <c r="K9" s="8">
        <v>225863</v>
      </c>
      <c r="L9" s="8">
        <v>225863</v>
      </c>
      <c r="M9" s="8">
        <v>225863</v>
      </c>
      <c r="N9" s="8">
        <v>677589</v>
      </c>
      <c r="O9" s="8">
        <v>225983</v>
      </c>
      <c r="P9" s="8">
        <v>1808868</v>
      </c>
      <c r="Q9" s="8">
        <v>225983</v>
      </c>
      <c r="R9" s="8">
        <v>2260834</v>
      </c>
      <c r="S9" s="8">
        <v>225983</v>
      </c>
      <c r="T9" s="8">
        <v>225983</v>
      </c>
      <c r="U9" s="8">
        <v>2712801</v>
      </c>
      <c r="V9" s="8">
        <v>3164767</v>
      </c>
      <c r="W9" s="8">
        <v>7010092</v>
      </c>
      <c r="X9" s="8">
        <v>130000</v>
      </c>
      <c r="Y9" s="8">
        <v>6880092</v>
      </c>
      <c r="Z9" s="2">
        <v>5292.38</v>
      </c>
      <c r="AA9" s="6">
        <v>130000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57415</v>
      </c>
      <c r="D11" s="6"/>
      <c r="E11" s="7">
        <v>750000</v>
      </c>
      <c r="F11" s="8">
        <v>750000</v>
      </c>
      <c r="G11" s="8">
        <v>5435</v>
      </c>
      <c r="H11" s="8">
        <v>11522</v>
      </c>
      <c r="I11" s="8">
        <v>3696</v>
      </c>
      <c r="J11" s="8">
        <v>20653</v>
      </c>
      <c r="K11" s="8">
        <v>5870</v>
      </c>
      <c r="L11" s="8">
        <v>53387</v>
      </c>
      <c r="M11" s="8">
        <v>53431</v>
      </c>
      <c r="N11" s="8">
        <v>112688</v>
      </c>
      <c r="O11" s="8">
        <v>58486</v>
      </c>
      <c r="P11" s="8">
        <v>441724</v>
      </c>
      <c r="Q11" s="8">
        <v>50819</v>
      </c>
      <c r="R11" s="8">
        <v>551029</v>
      </c>
      <c r="S11" s="8">
        <v>47069</v>
      </c>
      <c r="T11" s="8">
        <v>47069</v>
      </c>
      <c r="U11" s="8">
        <v>633751</v>
      </c>
      <c r="V11" s="8">
        <v>727889</v>
      </c>
      <c r="W11" s="8">
        <v>1412259</v>
      </c>
      <c r="X11" s="8">
        <v>750000</v>
      </c>
      <c r="Y11" s="8">
        <v>662259</v>
      </c>
      <c r="Z11" s="2">
        <v>88.3</v>
      </c>
      <c r="AA11" s="6">
        <v>750000</v>
      </c>
    </row>
    <row r="12" spans="1:27" ht="12.75">
      <c r="A12" s="25" t="s">
        <v>37</v>
      </c>
      <c r="B12" s="29"/>
      <c r="C12" s="6">
        <v>2390239</v>
      </c>
      <c r="D12" s="6"/>
      <c r="E12" s="7">
        <v>1650000</v>
      </c>
      <c r="F12" s="8">
        <v>2050000</v>
      </c>
      <c r="G12" s="8"/>
      <c r="H12" s="8">
        <v>2625</v>
      </c>
      <c r="I12" s="8"/>
      <c r="J12" s="8">
        <v>2625</v>
      </c>
      <c r="K12" s="8">
        <v>2820</v>
      </c>
      <c r="L12" s="8">
        <v>3906</v>
      </c>
      <c r="M12" s="8">
        <v>1121085</v>
      </c>
      <c r="N12" s="8">
        <v>1127811</v>
      </c>
      <c r="O12" s="8">
        <v>4644</v>
      </c>
      <c r="P12" s="8">
        <v>1137965</v>
      </c>
      <c r="Q12" s="8">
        <v>908987</v>
      </c>
      <c r="R12" s="8">
        <v>2051596</v>
      </c>
      <c r="S12" s="8">
        <v>2872</v>
      </c>
      <c r="T12" s="8">
        <v>1023</v>
      </c>
      <c r="U12" s="8">
        <v>2586422</v>
      </c>
      <c r="V12" s="8">
        <v>2590317</v>
      </c>
      <c r="W12" s="8">
        <v>5772349</v>
      </c>
      <c r="X12" s="8">
        <v>2050000</v>
      </c>
      <c r="Y12" s="8">
        <v>3722349</v>
      </c>
      <c r="Z12" s="2">
        <v>181.58</v>
      </c>
      <c r="AA12" s="6">
        <v>2050000</v>
      </c>
    </row>
    <row r="13" spans="1:27" ht="12.75">
      <c r="A13" s="23" t="s">
        <v>38</v>
      </c>
      <c r="B13" s="29"/>
      <c r="C13" s="6">
        <v>9775753</v>
      </c>
      <c r="D13" s="6"/>
      <c r="E13" s="7"/>
      <c r="F13" s="8"/>
      <c r="G13" s="8">
        <v>1005662</v>
      </c>
      <c r="H13" s="8">
        <v>1941966</v>
      </c>
      <c r="I13" s="8">
        <v>922037</v>
      </c>
      <c r="J13" s="8">
        <v>3869665</v>
      </c>
      <c r="K13" s="8">
        <v>1975256</v>
      </c>
      <c r="L13" s="8">
        <v>873586</v>
      </c>
      <c r="M13" s="8">
        <v>819467</v>
      </c>
      <c r="N13" s="8">
        <v>3668309</v>
      </c>
      <c r="O13" s="8">
        <v>910974</v>
      </c>
      <c r="P13" s="8">
        <v>6991742</v>
      </c>
      <c r="Q13" s="8"/>
      <c r="R13" s="8">
        <v>7902716</v>
      </c>
      <c r="S13" s="8"/>
      <c r="T13" s="8"/>
      <c r="U13" s="8">
        <v>6991742</v>
      </c>
      <c r="V13" s="8">
        <v>6991742</v>
      </c>
      <c r="W13" s="8">
        <v>22432432</v>
      </c>
      <c r="X13" s="8"/>
      <c r="Y13" s="8">
        <v>22432432</v>
      </c>
      <c r="Z13" s="2"/>
      <c r="AA13" s="6"/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44981</v>
      </c>
      <c r="D15" s="6"/>
      <c r="E15" s="7">
        <v>40000</v>
      </c>
      <c r="F15" s="8">
        <v>30000</v>
      </c>
      <c r="G15" s="8">
        <v>2798</v>
      </c>
      <c r="H15" s="8">
        <v>4705</v>
      </c>
      <c r="I15" s="8">
        <v>1239</v>
      </c>
      <c r="J15" s="8">
        <v>8742</v>
      </c>
      <c r="K15" s="8">
        <v>1230</v>
      </c>
      <c r="L15" s="8">
        <v>619</v>
      </c>
      <c r="M15" s="8">
        <v>2184</v>
      </c>
      <c r="N15" s="8">
        <v>4033</v>
      </c>
      <c r="O15" s="8">
        <v>733</v>
      </c>
      <c r="P15" s="8">
        <v>12561</v>
      </c>
      <c r="Q15" s="8">
        <v>881</v>
      </c>
      <c r="R15" s="8">
        <v>14175</v>
      </c>
      <c r="S15" s="8">
        <v>609</v>
      </c>
      <c r="T15" s="8">
        <v>609</v>
      </c>
      <c r="U15" s="8">
        <v>14051</v>
      </c>
      <c r="V15" s="8">
        <v>15269</v>
      </c>
      <c r="W15" s="8">
        <v>42219</v>
      </c>
      <c r="X15" s="8">
        <v>30000</v>
      </c>
      <c r="Y15" s="8">
        <v>12219</v>
      </c>
      <c r="Z15" s="2">
        <v>40.73</v>
      </c>
      <c r="AA15" s="6">
        <v>30000</v>
      </c>
    </row>
    <row r="16" spans="1:27" ht="12.75">
      <c r="A16" s="23" t="s">
        <v>41</v>
      </c>
      <c r="B16" s="29"/>
      <c r="C16" s="6">
        <v>2925760</v>
      </c>
      <c r="D16" s="6"/>
      <c r="E16" s="7"/>
      <c r="F16" s="8">
        <v>2008000</v>
      </c>
      <c r="G16" s="8">
        <v>169685</v>
      </c>
      <c r="H16" s="8">
        <v>209265</v>
      </c>
      <c r="I16" s="8">
        <v>224916</v>
      </c>
      <c r="J16" s="8">
        <v>603866</v>
      </c>
      <c r="K16" s="8">
        <v>221903</v>
      </c>
      <c r="L16" s="8">
        <v>214232</v>
      </c>
      <c r="M16" s="8">
        <v>152764</v>
      </c>
      <c r="N16" s="8">
        <v>588899</v>
      </c>
      <c r="O16" s="8">
        <v>276424</v>
      </c>
      <c r="P16" s="8">
        <v>1562438</v>
      </c>
      <c r="Q16" s="8">
        <v>147900</v>
      </c>
      <c r="R16" s="8">
        <v>1986762</v>
      </c>
      <c r="S16" s="8"/>
      <c r="T16" s="8"/>
      <c r="U16" s="8">
        <v>1711187</v>
      </c>
      <c r="V16" s="8">
        <v>1711187</v>
      </c>
      <c r="W16" s="8">
        <v>4890714</v>
      </c>
      <c r="X16" s="8">
        <v>2008000</v>
      </c>
      <c r="Y16" s="8">
        <v>2882714</v>
      </c>
      <c r="Z16" s="2">
        <v>143.56</v>
      </c>
      <c r="AA16" s="6">
        <v>2008000</v>
      </c>
    </row>
    <row r="17" spans="1:27" ht="12.75">
      <c r="A17" s="23" t="s">
        <v>42</v>
      </c>
      <c r="B17" s="29"/>
      <c r="C17" s="6">
        <v>538</v>
      </c>
      <c r="D17" s="6"/>
      <c r="E17" s="7">
        <v>2625000</v>
      </c>
      <c r="F17" s="8">
        <v>2225000</v>
      </c>
      <c r="G17" s="8"/>
      <c r="H17" s="8"/>
      <c r="I17" s="8"/>
      <c r="J17" s="8"/>
      <c r="K17" s="8"/>
      <c r="L17" s="8">
        <v>850</v>
      </c>
      <c r="M17" s="8"/>
      <c r="N17" s="8">
        <v>850</v>
      </c>
      <c r="O17" s="8"/>
      <c r="P17" s="8">
        <v>850</v>
      </c>
      <c r="Q17" s="8"/>
      <c r="R17" s="8">
        <v>850</v>
      </c>
      <c r="S17" s="8"/>
      <c r="T17" s="8"/>
      <c r="U17" s="8"/>
      <c r="V17" s="8"/>
      <c r="W17" s="8">
        <v>1700</v>
      </c>
      <c r="X17" s="8">
        <v>2225000</v>
      </c>
      <c r="Y17" s="8">
        <v>-2223300</v>
      </c>
      <c r="Z17" s="2">
        <v>-99.92</v>
      </c>
      <c r="AA17" s="6">
        <v>2225000</v>
      </c>
    </row>
    <row r="18" spans="1:27" ht="12.75">
      <c r="A18" s="23" t="s">
        <v>43</v>
      </c>
      <c r="B18" s="29"/>
      <c r="C18" s="6">
        <v>97972000</v>
      </c>
      <c r="D18" s="6"/>
      <c r="E18" s="7">
        <v>106074000</v>
      </c>
      <c r="F18" s="8">
        <v>108044000</v>
      </c>
      <c r="G18" s="8">
        <v>42459000</v>
      </c>
      <c r="H18" s="8">
        <v>42790000</v>
      </c>
      <c r="I18" s="8"/>
      <c r="J18" s="8">
        <v>85249000</v>
      </c>
      <c r="K18" s="8"/>
      <c r="L18" s="8">
        <v>595000</v>
      </c>
      <c r="M18" s="8">
        <v>35937000</v>
      </c>
      <c r="N18" s="8">
        <v>36532000</v>
      </c>
      <c r="O18" s="8"/>
      <c r="P18" s="8">
        <v>79322000</v>
      </c>
      <c r="Q18" s="8"/>
      <c r="R18" s="8">
        <v>79322000</v>
      </c>
      <c r="S18" s="8"/>
      <c r="T18" s="8">
        <v>953000</v>
      </c>
      <c r="U18" s="8">
        <v>108997000</v>
      </c>
      <c r="V18" s="8">
        <v>109950000</v>
      </c>
      <c r="W18" s="8">
        <v>311053000</v>
      </c>
      <c r="X18" s="8">
        <v>108044000</v>
      </c>
      <c r="Y18" s="8">
        <v>203009000</v>
      </c>
      <c r="Z18" s="2">
        <v>187.89</v>
      </c>
      <c r="AA18" s="6">
        <v>108044000</v>
      </c>
    </row>
    <row r="19" spans="1:27" ht="12.75">
      <c r="A19" s="23" t="s">
        <v>44</v>
      </c>
      <c r="B19" s="29"/>
      <c r="C19" s="6">
        <v>312442</v>
      </c>
      <c r="D19" s="6"/>
      <c r="E19" s="7">
        <v>265000</v>
      </c>
      <c r="F19" s="26">
        <v>214000</v>
      </c>
      <c r="G19" s="26">
        <v>19045</v>
      </c>
      <c r="H19" s="26">
        <v>31707</v>
      </c>
      <c r="I19" s="26">
        <v>39776</v>
      </c>
      <c r="J19" s="26">
        <v>90528</v>
      </c>
      <c r="K19" s="26">
        <v>10973</v>
      </c>
      <c r="L19" s="26">
        <v>13402</v>
      </c>
      <c r="M19" s="26">
        <v>6087</v>
      </c>
      <c r="N19" s="26">
        <v>30462</v>
      </c>
      <c r="O19" s="26">
        <v>12861</v>
      </c>
      <c r="P19" s="26">
        <v>126898</v>
      </c>
      <c r="Q19" s="26">
        <v>6555</v>
      </c>
      <c r="R19" s="26">
        <v>146314</v>
      </c>
      <c r="S19" s="26">
        <v>730</v>
      </c>
      <c r="T19" s="26">
        <v>2860</v>
      </c>
      <c r="U19" s="26">
        <v>143897</v>
      </c>
      <c r="V19" s="26">
        <v>147487</v>
      </c>
      <c r="W19" s="26">
        <v>414791</v>
      </c>
      <c r="X19" s="26">
        <v>214000</v>
      </c>
      <c r="Y19" s="26">
        <v>200791</v>
      </c>
      <c r="Z19" s="27">
        <v>93.83</v>
      </c>
      <c r="AA19" s="28">
        <v>214000</v>
      </c>
    </row>
    <row r="20" spans="1:27" ht="12.75">
      <c r="A20" s="23" t="s">
        <v>45</v>
      </c>
      <c r="B20" s="29"/>
      <c r="C20" s="6">
        <v>832578</v>
      </c>
      <c r="D20" s="6"/>
      <c r="E20" s="7"/>
      <c r="F20" s="8"/>
      <c r="G20" s="8">
        <v>81000</v>
      </c>
      <c r="H20" s="8">
        <v>81000</v>
      </c>
      <c r="I20" s="30"/>
      <c r="J20" s="8">
        <v>162000</v>
      </c>
      <c r="K20" s="8"/>
      <c r="L20" s="8"/>
      <c r="M20" s="8"/>
      <c r="N20" s="8"/>
      <c r="O20" s="8"/>
      <c r="P20" s="30">
        <v>81000</v>
      </c>
      <c r="Q20" s="8"/>
      <c r="R20" s="8">
        <v>81000</v>
      </c>
      <c r="S20" s="8"/>
      <c r="T20" s="8"/>
      <c r="U20" s="8">
        <v>81000</v>
      </c>
      <c r="V20" s="8">
        <v>81000</v>
      </c>
      <c r="W20" s="30">
        <v>324000</v>
      </c>
      <c r="X20" s="8"/>
      <c r="Y20" s="8">
        <v>324000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162219150</v>
      </c>
      <c r="D21" s="33">
        <f t="shared" si="0"/>
        <v>0</v>
      </c>
      <c r="E21" s="34">
        <f t="shared" si="0"/>
        <v>111003022</v>
      </c>
      <c r="F21" s="35">
        <f t="shared" si="0"/>
        <v>140098171</v>
      </c>
      <c r="G21" s="35">
        <f t="shared" si="0"/>
        <v>48697313</v>
      </c>
      <c r="H21" s="35">
        <f t="shared" si="0"/>
        <v>54322675</v>
      </c>
      <c r="I21" s="35">
        <f t="shared" si="0"/>
        <v>5081774</v>
      </c>
      <c r="J21" s="35">
        <f t="shared" si="0"/>
        <v>108101762</v>
      </c>
      <c r="K21" s="35">
        <f t="shared" si="0"/>
        <v>6095193</v>
      </c>
      <c r="L21" s="35">
        <f t="shared" si="0"/>
        <v>5632123</v>
      </c>
      <c r="M21" s="35">
        <f t="shared" si="0"/>
        <v>41968511</v>
      </c>
      <c r="N21" s="35">
        <f t="shared" si="0"/>
        <v>53695827</v>
      </c>
      <c r="O21" s="35">
        <f t="shared" si="0"/>
        <v>5142754</v>
      </c>
      <c r="P21" s="35">
        <f t="shared" si="0"/>
        <v>122195517</v>
      </c>
      <c r="Q21" s="35">
        <f t="shared" si="0"/>
        <v>4952376</v>
      </c>
      <c r="R21" s="35">
        <f t="shared" si="0"/>
        <v>132290647</v>
      </c>
      <c r="S21" s="35">
        <f t="shared" si="0"/>
        <v>3888514</v>
      </c>
      <c r="T21" s="35">
        <f t="shared" si="0"/>
        <v>4841795</v>
      </c>
      <c r="U21" s="35">
        <f t="shared" si="0"/>
        <v>169025259</v>
      </c>
      <c r="V21" s="35">
        <f t="shared" si="0"/>
        <v>177755568</v>
      </c>
      <c r="W21" s="35">
        <f t="shared" si="0"/>
        <v>471843804</v>
      </c>
      <c r="X21" s="35">
        <f t="shared" si="0"/>
        <v>140098171</v>
      </c>
      <c r="Y21" s="35">
        <f t="shared" si="0"/>
        <v>331745633</v>
      </c>
      <c r="Z21" s="36">
        <f>+IF(X21&lt;&gt;0,+(Y21/X21)*100,0)</f>
        <v>236.79512061581445</v>
      </c>
      <c r="AA21" s="33">
        <f>SUM(AA5:AA20)</f>
        <v>140098171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67848310</v>
      </c>
      <c r="D24" s="6"/>
      <c r="E24" s="7">
        <v>67994000</v>
      </c>
      <c r="F24" s="8">
        <v>72561000</v>
      </c>
      <c r="G24" s="8">
        <v>5769623</v>
      </c>
      <c r="H24" s="8">
        <v>11346976</v>
      </c>
      <c r="I24" s="8">
        <v>6842375</v>
      </c>
      <c r="J24" s="8">
        <v>23958974</v>
      </c>
      <c r="K24" s="8">
        <v>5533763</v>
      </c>
      <c r="L24" s="8">
        <v>5497293</v>
      </c>
      <c r="M24" s="8">
        <v>8907504</v>
      </c>
      <c r="N24" s="8">
        <v>19938560</v>
      </c>
      <c r="O24" s="8">
        <v>5413773</v>
      </c>
      <c r="P24" s="8">
        <v>50479952</v>
      </c>
      <c r="Q24" s="8">
        <v>3478806</v>
      </c>
      <c r="R24" s="8">
        <v>59372531</v>
      </c>
      <c r="S24" s="8">
        <v>5416687</v>
      </c>
      <c r="T24" s="8">
        <v>5554067</v>
      </c>
      <c r="U24" s="8">
        <v>70000011</v>
      </c>
      <c r="V24" s="8">
        <v>80970765</v>
      </c>
      <c r="W24" s="8">
        <v>184240830</v>
      </c>
      <c r="X24" s="8">
        <v>72561000</v>
      </c>
      <c r="Y24" s="8">
        <v>111679830</v>
      </c>
      <c r="Z24" s="2">
        <v>153.91</v>
      </c>
      <c r="AA24" s="6">
        <v>72561000</v>
      </c>
    </row>
    <row r="25" spans="1:27" ht="12.75">
      <c r="A25" s="25" t="s">
        <v>49</v>
      </c>
      <c r="B25" s="24"/>
      <c r="C25" s="6">
        <v>9955793</v>
      </c>
      <c r="D25" s="6"/>
      <c r="E25" s="7">
        <v>800000</v>
      </c>
      <c r="F25" s="8">
        <v>10870000</v>
      </c>
      <c r="G25" s="8">
        <v>988036</v>
      </c>
      <c r="H25" s="8">
        <v>1833139</v>
      </c>
      <c r="I25" s="8">
        <v>834153</v>
      </c>
      <c r="J25" s="8">
        <v>3655328</v>
      </c>
      <c r="K25" s="8">
        <v>920065</v>
      </c>
      <c r="L25" s="8">
        <v>865319</v>
      </c>
      <c r="M25" s="8">
        <v>884313</v>
      </c>
      <c r="N25" s="8">
        <v>2669697</v>
      </c>
      <c r="O25" s="8">
        <v>849274</v>
      </c>
      <c r="P25" s="8">
        <v>7055986</v>
      </c>
      <c r="Q25" s="8">
        <v>820628</v>
      </c>
      <c r="R25" s="8">
        <v>8725888</v>
      </c>
      <c r="S25" s="8">
        <v>825755</v>
      </c>
      <c r="T25" s="8">
        <v>825572</v>
      </c>
      <c r="U25" s="8">
        <v>9963789</v>
      </c>
      <c r="V25" s="8">
        <v>11615116</v>
      </c>
      <c r="W25" s="8">
        <v>26666029</v>
      </c>
      <c r="X25" s="8">
        <v>10870000</v>
      </c>
      <c r="Y25" s="8">
        <v>15796029</v>
      </c>
      <c r="Z25" s="2">
        <v>145.32</v>
      </c>
      <c r="AA25" s="6">
        <v>10870000</v>
      </c>
    </row>
    <row r="26" spans="1:27" ht="12.75">
      <c r="A26" s="25" t="s">
        <v>50</v>
      </c>
      <c r="B26" s="24"/>
      <c r="C26" s="6"/>
      <c r="D26" s="6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"/>
      <c r="AA26" s="6"/>
    </row>
    <row r="27" spans="1:27" ht="12.75">
      <c r="A27" s="25" t="s">
        <v>51</v>
      </c>
      <c r="B27" s="24"/>
      <c r="C27" s="6">
        <v>13722156</v>
      </c>
      <c r="D27" s="6"/>
      <c r="E27" s="7">
        <v>11595652</v>
      </c>
      <c r="F27" s="8">
        <v>15000000</v>
      </c>
      <c r="G27" s="8"/>
      <c r="H27" s="8"/>
      <c r="I27" s="8"/>
      <c r="J27" s="8"/>
      <c r="K27" s="8"/>
      <c r="L27" s="8">
        <v>69800</v>
      </c>
      <c r="M27" s="8"/>
      <c r="N27" s="8">
        <v>69800</v>
      </c>
      <c r="O27" s="8"/>
      <c r="P27" s="8">
        <v>69800</v>
      </c>
      <c r="Q27" s="8">
        <v>6919</v>
      </c>
      <c r="R27" s="8">
        <v>76719</v>
      </c>
      <c r="S27" s="8"/>
      <c r="T27" s="8">
        <v>-69800</v>
      </c>
      <c r="U27" s="8">
        <v>13604503</v>
      </c>
      <c r="V27" s="8">
        <v>13534703</v>
      </c>
      <c r="W27" s="8">
        <v>13681222</v>
      </c>
      <c r="X27" s="8">
        <v>15000000</v>
      </c>
      <c r="Y27" s="8">
        <v>-1318778</v>
      </c>
      <c r="Z27" s="2">
        <v>-8.79</v>
      </c>
      <c r="AA27" s="6">
        <v>15000000</v>
      </c>
    </row>
    <row r="28" spans="1:27" ht="12.75">
      <c r="A28" s="25" t="s">
        <v>52</v>
      </c>
      <c r="B28" s="24"/>
      <c r="C28" s="6">
        <v>167322</v>
      </c>
      <c r="D28" s="6"/>
      <c r="E28" s="7">
        <v>300000</v>
      </c>
      <c r="F28" s="8">
        <v>200000</v>
      </c>
      <c r="G28" s="8"/>
      <c r="H28" s="8"/>
      <c r="I28" s="8"/>
      <c r="J28" s="8"/>
      <c r="K28" s="8"/>
      <c r="L28" s="8"/>
      <c r="M28" s="8">
        <v>41703</v>
      </c>
      <c r="N28" s="8">
        <v>41703</v>
      </c>
      <c r="O28" s="8"/>
      <c r="P28" s="8">
        <v>41703</v>
      </c>
      <c r="Q28" s="8">
        <v>18591</v>
      </c>
      <c r="R28" s="8">
        <v>60294</v>
      </c>
      <c r="S28" s="8"/>
      <c r="T28" s="8"/>
      <c r="U28" s="8">
        <v>66302</v>
      </c>
      <c r="V28" s="8">
        <v>66302</v>
      </c>
      <c r="W28" s="8">
        <v>168299</v>
      </c>
      <c r="X28" s="8">
        <v>200000</v>
      </c>
      <c r="Y28" s="8">
        <v>-31701</v>
      </c>
      <c r="Z28" s="2">
        <v>-15.85</v>
      </c>
      <c r="AA28" s="6">
        <v>200000</v>
      </c>
    </row>
    <row r="29" spans="1:27" ht="12.75">
      <c r="A29" s="25" t="s">
        <v>53</v>
      </c>
      <c r="B29" s="24"/>
      <c r="C29" s="6">
        <v>1183158</v>
      </c>
      <c r="D29" s="6"/>
      <c r="E29" s="7">
        <v>1500000</v>
      </c>
      <c r="F29" s="8">
        <v>1400000</v>
      </c>
      <c r="G29" s="8">
        <v>92281</v>
      </c>
      <c r="H29" s="8">
        <v>92281</v>
      </c>
      <c r="I29" s="8">
        <v>103735</v>
      </c>
      <c r="J29" s="8">
        <v>288297</v>
      </c>
      <c r="K29" s="8">
        <v>200862</v>
      </c>
      <c r="L29" s="8">
        <v>146743</v>
      </c>
      <c r="M29" s="8">
        <v>96452</v>
      </c>
      <c r="N29" s="8">
        <v>444057</v>
      </c>
      <c r="O29" s="8"/>
      <c r="P29" s="8">
        <v>860107</v>
      </c>
      <c r="Q29" s="8">
        <v>105542</v>
      </c>
      <c r="R29" s="8">
        <v>965649</v>
      </c>
      <c r="S29" s="8"/>
      <c r="T29" s="8">
        <v>187621</v>
      </c>
      <c r="U29" s="8">
        <v>1249723</v>
      </c>
      <c r="V29" s="8">
        <v>1437344</v>
      </c>
      <c r="W29" s="8">
        <v>3135347</v>
      </c>
      <c r="X29" s="8">
        <v>1400000</v>
      </c>
      <c r="Y29" s="8">
        <v>1735347</v>
      </c>
      <c r="Z29" s="2">
        <v>123.95</v>
      </c>
      <c r="AA29" s="6">
        <v>1400000</v>
      </c>
    </row>
    <row r="30" spans="1:27" ht="12.75">
      <c r="A30" s="25" t="s">
        <v>54</v>
      </c>
      <c r="B30" s="24"/>
      <c r="C30" s="6">
        <v>118320</v>
      </c>
      <c r="D30" s="6"/>
      <c r="E30" s="7">
        <v>2718000</v>
      </c>
      <c r="F30" s="8">
        <v>3043000</v>
      </c>
      <c r="G30" s="8">
        <v>11019</v>
      </c>
      <c r="H30" s="8">
        <v>76831</v>
      </c>
      <c r="I30" s="8">
        <v>124314</v>
      </c>
      <c r="J30" s="8">
        <v>212164</v>
      </c>
      <c r="K30" s="8">
        <v>113463</v>
      </c>
      <c r="L30" s="8">
        <v>133202</v>
      </c>
      <c r="M30" s="8">
        <v>210014</v>
      </c>
      <c r="N30" s="8">
        <v>456679</v>
      </c>
      <c r="O30" s="8">
        <v>90701</v>
      </c>
      <c r="P30" s="8">
        <v>866572</v>
      </c>
      <c r="Q30" s="8">
        <v>373364</v>
      </c>
      <c r="R30" s="8">
        <v>1330637</v>
      </c>
      <c r="S30" s="8"/>
      <c r="T30" s="8">
        <v>287610</v>
      </c>
      <c r="U30" s="8">
        <v>575836</v>
      </c>
      <c r="V30" s="8">
        <v>863446</v>
      </c>
      <c r="W30" s="8">
        <v>2862926</v>
      </c>
      <c r="X30" s="8">
        <v>3043000</v>
      </c>
      <c r="Y30" s="8">
        <v>-180074</v>
      </c>
      <c r="Z30" s="2">
        <v>-5.92</v>
      </c>
      <c r="AA30" s="6">
        <v>3043000</v>
      </c>
    </row>
    <row r="31" spans="1:27" ht="12.75">
      <c r="A31" s="25" t="s">
        <v>55</v>
      </c>
      <c r="B31" s="24"/>
      <c r="C31" s="6">
        <v>37568042</v>
      </c>
      <c r="D31" s="6"/>
      <c r="E31" s="7">
        <v>42468000</v>
      </c>
      <c r="F31" s="8">
        <v>45306000</v>
      </c>
      <c r="G31" s="8">
        <v>1212830</v>
      </c>
      <c r="H31" s="8">
        <v>4106623</v>
      </c>
      <c r="I31" s="8">
        <v>2638598</v>
      </c>
      <c r="J31" s="8">
        <v>7958051</v>
      </c>
      <c r="K31" s="8">
        <v>1917153</v>
      </c>
      <c r="L31" s="8">
        <v>4150438</v>
      </c>
      <c r="M31" s="8">
        <v>5840444</v>
      </c>
      <c r="N31" s="8">
        <v>11908035</v>
      </c>
      <c r="O31" s="8">
        <v>507154</v>
      </c>
      <c r="P31" s="8">
        <v>23107305</v>
      </c>
      <c r="Q31" s="8">
        <v>3937153</v>
      </c>
      <c r="R31" s="8">
        <v>27551612</v>
      </c>
      <c r="S31" s="8">
        <v>172604</v>
      </c>
      <c r="T31" s="8">
        <v>2326279</v>
      </c>
      <c r="U31" s="8">
        <v>33655764</v>
      </c>
      <c r="V31" s="8">
        <v>36154647</v>
      </c>
      <c r="W31" s="8">
        <v>83572345</v>
      </c>
      <c r="X31" s="8">
        <v>45306000</v>
      </c>
      <c r="Y31" s="8">
        <v>38266345</v>
      </c>
      <c r="Z31" s="2">
        <v>84.46</v>
      </c>
      <c r="AA31" s="6">
        <v>45306000</v>
      </c>
    </row>
    <row r="32" spans="1:27" ht="12.75">
      <c r="A32" s="25" t="s">
        <v>43</v>
      </c>
      <c r="B32" s="24"/>
      <c r="C32" s="6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2"/>
      <c r="AA32" s="6"/>
    </row>
    <row r="33" spans="1:27" ht="12.75">
      <c r="A33" s="25" t="s">
        <v>56</v>
      </c>
      <c r="B33" s="24"/>
      <c r="C33" s="6">
        <v>23479532</v>
      </c>
      <c r="D33" s="6"/>
      <c r="E33" s="7">
        <v>23931500</v>
      </c>
      <c r="F33" s="8">
        <v>25646000</v>
      </c>
      <c r="G33" s="8">
        <v>1287089</v>
      </c>
      <c r="H33" s="8">
        <v>4893742</v>
      </c>
      <c r="I33" s="8">
        <v>1673253</v>
      </c>
      <c r="J33" s="8">
        <v>7854084</v>
      </c>
      <c r="K33" s="8">
        <v>1545537</v>
      </c>
      <c r="L33" s="8">
        <v>1857389</v>
      </c>
      <c r="M33" s="8">
        <v>928279</v>
      </c>
      <c r="N33" s="8">
        <v>4331205</v>
      </c>
      <c r="O33" s="8">
        <v>1858767</v>
      </c>
      <c r="P33" s="8">
        <v>16171731</v>
      </c>
      <c r="Q33" s="8">
        <v>3072737</v>
      </c>
      <c r="R33" s="8">
        <v>21103235</v>
      </c>
      <c r="S33" s="8">
        <v>288085</v>
      </c>
      <c r="T33" s="8">
        <v>1356133</v>
      </c>
      <c r="U33" s="8">
        <v>23037031</v>
      </c>
      <c r="V33" s="8">
        <v>24681249</v>
      </c>
      <c r="W33" s="8">
        <v>57969773</v>
      </c>
      <c r="X33" s="8">
        <v>25646000</v>
      </c>
      <c r="Y33" s="8">
        <v>32323773</v>
      </c>
      <c r="Z33" s="2">
        <v>126.04</v>
      </c>
      <c r="AA33" s="6">
        <v>25646000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154042633</v>
      </c>
      <c r="D35" s="33">
        <f>SUM(D24:D34)</f>
        <v>0</v>
      </c>
      <c r="E35" s="34">
        <f t="shared" si="1"/>
        <v>151307152</v>
      </c>
      <c r="F35" s="35">
        <f t="shared" si="1"/>
        <v>174026000</v>
      </c>
      <c r="G35" s="35">
        <f t="shared" si="1"/>
        <v>9360878</v>
      </c>
      <c r="H35" s="35">
        <f t="shared" si="1"/>
        <v>22349592</v>
      </c>
      <c r="I35" s="35">
        <f t="shared" si="1"/>
        <v>12216428</v>
      </c>
      <c r="J35" s="35">
        <f t="shared" si="1"/>
        <v>43926898</v>
      </c>
      <c r="K35" s="35">
        <f t="shared" si="1"/>
        <v>10230843</v>
      </c>
      <c r="L35" s="35">
        <f t="shared" si="1"/>
        <v>12720184</v>
      </c>
      <c r="M35" s="35">
        <f t="shared" si="1"/>
        <v>16908709</v>
      </c>
      <c r="N35" s="35">
        <f t="shared" si="1"/>
        <v>39859736</v>
      </c>
      <c r="O35" s="35">
        <f t="shared" si="1"/>
        <v>8719669</v>
      </c>
      <c r="P35" s="35">
        <f t="shared" si="1"/>
        <v>98653156</v>
      </c>
      <c r="Q35" s="35">
        <f t="shared" si="1"/>
        <v>11813740</v>
      </c>
      <c r="R35" s="35">
        <f t="shared" si="1"/>
        <v>119186565</v>
      </c>
      <c r="S35" s="35">
        <f t="shared" si="1"/>
        <v>6703131</v>
      </c>
      <c r="T35" s="35">
        <f t="shared" si="1"/>
        <v>10467482</v>
      </c>
      <c r="U35" s="35">
        <f t="shared" si="1"/>
        <v>152152959</v>
      </c>
      <c r="V35" s="35">
        <f t="shared" si="1"/>
        <v>169323572</v>
      </c>
      <c r="W35" s="35">
        <f t="shared" si="1"/>
        <v>372296771</v>
      </c>
      <c r="X35" s="35">
        <f t="shared" si="1"/>
        <v>174026000</v>
      </c>
      <c r="Y35" s="35">
        <f t="shared" si="1"/>
        <v>198270771</v>
      </c>
      <c r="Z35" s="36">
        <f>+IF(X35&lt;&gt;0,+(Y35/X35)*100,0)</f>
        <v>113.93169468929929</v>
      </c>
      <c r="AA35" s="33">
        <f>SUM(AA24:AA34)</f>
        <v>174026000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8176517</v>
      </c>
      <c r="D37" s="46">
        <f>+D21-D35</f>
        <v>0</v>
      </c>
      <c r="E37" s="47">
        <f t="shared" si="2"/>
        <v>-40304130</v>
      </c>
      <c r="F37" s="48">
        <f t="shared" si="2"/>
        <v>-33927829</v>
      </c>
      <c r="G37" s="48">
        <f t="shared" si="2"/>
        <v>39336435</v>
      </c>
      <c r="H37" s="48">
        <f t="shared" si="2"/>
        <v>31973083</v>
      </c>
      <c r="I37" s="48">
        <f t="shared" si="2"/>
        <v>-7134654</v>
      </c>
      <c r="J37" s="48">
        <f t="shared" si="2"/>
        <v>64174864</v>
      </c>
      <c r="K37" s="48">
        <f t="shared" si="2"/>
        <v>-4135650</v>
      </c>
      <c r="L37" s="48">
        <f t="shared" si="2"/>
        <v>-7088061</v>
      </c>
      <c r="M37" s="48">
        <f t="shared" si="2"/>
        <v>25059802</v>
      </c>
      <c r="N37" s="48">
        <f t="shared" si="2"/>
        <v>13836091</v>
      </c>
      <c r="O37" s="48">
        <f t="shared" si="2"/>
        <v>-3576915</v>
      </c>
      <c r="P37" s="48">
        <f t="shared" si="2"/>
        <v>23542361</v>
      </c>
      <c r="Q37" s="48">
        <f t="shared" si="2"/>
        <v>-6861364</v>
      </c>
      <c r="R37" s="48">
        <f t="shared" si="2"/>
        <v>13104082</v>
      </c>
      <c r="S37" s="48">
        <f t="shared" si="2"/>
        <v>-2814617</v>
      </c>
      <c r="T37" s="48">
        <f t="shared" si="2"/>
        <v>-5625687</v>
      </c>
      <c r="U37" s="48">
        <f t="shared" si="2"/>
        <v>16872300</v>
      </c>
      <c r="V37" s="48">
        <f t="shared" si="2"/>
        <v>8431996</v>
      </c>
      <c r="W37" s="48">
        <f t="shared" si="2"/>
        <v>99547033</v>
      </c>
      <c r="X37" s="48">
        <f>IF(F21=F35,0,X21-X35)</f>
        <v>-33927829</v>
      </c>
      <c r="Y37" s="48">
        <f t="shared" si="2"/>
        <v>133474862</v>
      </c>
      <c r="Z37" s="49">
        <f>+IF(X37&lt;&gt;0,+(Y37/X37)*100,0)</f>
        <v>-393.4082018628425</v>
      </c>
      <c r="AA37" s="46">
        <f>+AA21-AA35</f>
        <v>-33927829</v>
      </c>
    </row>
    <row r="38" spans="1:27" ht="22.5" customHeight="1">
      <c r="A38" s="50" t="s">
        <v>60</v>
      </c>
      <c r="B38" s="29"/>
      <c r="C38" s="6">
        <v>37098000</v>
      </c>
      <c r="D38" s="6"/>
      <c r="E38" s="7">
        <v>32591000</v>
      </c>
      <c r="F38" s="8">
        <v>32591000</v>
      </c>
      <c r="G38" s="8"/>
      <c r="H38" s="8"/>
      <c r="I38" s="8"/>
      <c r="J38" s="8"/>
      <c r="K38" s="8"/>
      <c r="L38" s="8">
        <v>11000000</v>
      </c>
      <c r="M38" s="8">
        <v>10000000</v>
      </c>
      <c r="N38" s="8">
        <v>21000000</v>
      </c>
      <c r="O38" s="8"/>
      <c r="P38" s="8">
        <v>21396000</v>
      </c>
      <c r="Q38" s="8"/>
      <c r="R38" s="8">
        <v>21396000</v>
      </c>
      <c r="S38" s="8"/>
      <c r="T38" s="8"/>
      <c r="U38" s="8">
        <v>32591000</v>
      </c>
      <c r="V38" s="8">
        <v>32591000</v>
      </c>
      <c r="W38" s="8">
        <v>74987000</v>
      </c>
      <c r="X38" s="8">
        <v>32591000</v>
      </c>
      <c r="Y38" s="8">
        <v>42396000</v>
      </c>
      <c r="Z38" s="2">
        <v>130.08</v>
      </c>
      <c r="AA38" s="6">
        <v>32591000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45274517</v>
      </c>
      <c r="D41" s="56">
        <f>SUM(D37:D40)</f>
        <v>0</v>
      </c>
      <c r="E41" s="57">
        <f t="shared" si="3"/>
        <v>-7713130</v>
      </c>
      <c r="F41" s="58">
        <f t="shared" si="3"/>
        <v>-1336829</v>
      </c>
      <c r="G41" s="58">
        <f t="shared" si="3"/>
        <v>39336435</v>
      </c>
      <c r="H41" s="58">
        <f t="shared" si="3"/>
        <v>31973083</v>
      </c>
      <c r="I41" s="58">
        <f t="shared" si="3"/>
        <v>-7134654</v>
      </c>
      <c r="J41" s="58">
        <f t="shared" si="3"/>
        <v>64174864</v>
      </c>
      <c r="K41" s="58">
        <f t="shared" si="3"/>
        <v>-4135650</v>
      </c>
      <c r="L41" s="58">
        <f t="shared" si="3"/>
        <v>3911939</v>
      </c>
      <c r="M41" s="58">
        <f t="shared" si="3"/>
        <v>35059802</v>
      </c>
      <c r="N41" s="58">
        <f t="shared" si="3"/>
        <v>34836091</v>
      </c>
      <c r="O41" s="58">
        <f t="shared" si="3"/>
        <v>-3576915</v>
      </c>
      <c r="P41" s="58">
        <f t="shared" si="3"/>
        <v>44938361</v>
      </c>
      <c r="Q41" s="58">
        <f t="shared" si="3"/>
        <v>-6861364</v>
      </c>
      <c r="R41" s="58">
        <f t="shared" si="3"/>
        <v>34500082</v>
      </c>
      <c r="S41" s="58">
        <f t="shared" si="3"/>
        <v>-2814617</v>
      </c>
      <c r="T41" s="58">
        <f t="shared" si="3"/>
        <v>-5625687</v>
      </c>
      <c r="U41" s="58">
        <f t="shared" si="3"/>
        <v>49463300</v>
      </c>
      <c r="V41" s="58">
        <f t="shared" si="3"/>
        <v>41022996</v>
      </c>
      <c r="W41" s="58">
        <f t="shared" si="3"/>
        <v>174534033</v>
      </c>
      <c r="X41" s="58">
        <f t="shared" si="3"/>
        <v>-1336829</v>
      </c>
      <c r="Y41" s="58">
        <f t="shared" si="3"/>
        <v>175870862</v>
      </c>
      <c r="Z41" s="59">
        <f>+IF(X41&lt;&gt;0,+(Y41/X41)*100,0)</f>
        <v>-13155.823370079494</v>
      </c>
      <c r="AA41" s="56">
        <f>SUM(AA37:AA40)</f>
        <v>-1336829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45274517</v>
      </c>
      <c r="D43" s="64">
        <f>+D41-D42</f>
        <v>0</v>
      </c>
      <c r="E43" s="65">
        <f t="shared" si="4"/>
        <v>-7713130</v>
      </c>
      <c r="F43" s="66">
        <f t="shared" si="4"/>
        <v>-1336829</v>
      </c>
      <c r="G43" s="66">
        <f t="shared" si="4"/>
        <v>39336435</v>
      </c>
      <c r="H43" s="66">
        <f t="shared" si="4"/>
        <v>31973083</v>
      </c>
      <c r="I43" s="66">
        <f t="shared" si="4"/>
        <v>-7134654</v>
      </c>
      <c r="J43" s="66">
        <f t="shared" si="4"/>
        <v>64174864</v>
      </c>
      <c r="K43" s="66">
        <f t="shared" si="4"/>
        <v>-4135650</v>
      </c>
      <c r="L43" s="66">
        <f t="shared" si="4"/>
        <v>3911939</v>
      </c>
      <c r="M43" s="66">
        <f t="shared" si="4"/>
        <v>35059802</v>
      </c>
      <c r="N43" s="66">
        <f t="shared" si="4"/>
        <v>34836091</v>
      </c>
      <c r="O43" s="66">
        <f t="shared" si="4"/>
        <v>-3576915</v>
      </c>
      <c r="P43" s="66">
        <f t="shared" si="4"/>
        <v>44938361</v>
      </c>
      <c r="Q43" s="66">
        <f t="shared" si="4"/>
        <v>-6861364</v>
      </c>
      <c r="R43" s="66">
        <f t="shared" si="4"/>
        <v>34500082</v>
      </c>
      <c r="S43" s="66">
        <f t="shared" si="4"/>
        <v>-2814617</v>
      </c>
      <c r="T43" s="66">
        <f t="shared" si="4"/>
        <v>-5625687</v>
      </c>
      <c r="U43" s="66">
        <f t="shared" si="4"/>
        <v>49463300</v>
      </c>
      <c r="V43" s="66">
        <f t="shared" si="4"/>
        <v>41022996</v>
      </c>
      <c r="W43" s="66">
        <f t="shared" si="4"/>
        <v>174534033</v>
      </c>
      <c r="X43" s="66">
        <f t="shared" si="4"/>
        <v>-1336829</v>
      </c>
      <c r="Y43" s="66">
        <f t="shared" si="4"/>
        <v>175870862</v>
      </c>
      <c r="Z43" s="67">
        <f>+IF(X43&lt;&gt;0,+(Y43/X43)*100,0)</f>
        <v>-13155.823370079494</v>
      </c>
      <c r="AA43" s="64">
        <f>+AA41-AA42</f>
        <v>-1336829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45274517</v>
      </c>
      <c r="D45" s="56">
        <f>SUM(D43:D44)</f>
        <v>0</v>
      </c>
      <c r="E45" s="57">
        <f t="shared" si="5"/>
        <v>-7713130</v>
      </c>
      <c r="F45" s="58">
        <f t="shared" si="5"/>
        <v>-1336829</v>
      </c>
      <c r="G45" s="58">
        <f t="shared" si="5"/>
        <v>39336435</v>
      </c>
      <c r="H45" s="58">
        <f t="shared" si="5"/>
        <v>31973083</v>
      </c>
      <c r="I45" s="58">
        <f t="shared" si="5"/>
        <v>-7134654</v>
      </c>
      <c r="J45" s="58">
        <f t="shared" si="5"/>
        <v>64174864</v>
      </c>
      <c r="K45" s="58">
        <f t="shared" si="5"/>
        <v>-4135650</v>
      </c>
      <c r="L45" s="58">
        <f t="shared" si="5"/>
        <v>3911939</v>
      </c>
      <c r="M45" s="58">
        <f t="shared" si="5"/>
        <v>35059802</v>
      </c>
      <c r="N45" s="58">
        <f t="shared" si="5"/>
        <v>34836091</v>
      </c>
      <c r="O45" s="58">
        <f t="shared" si="5"/>
        <v>-3576915</v>
      </c>
      <c r="P45" s="58">
        <f t="shared" si="5"/>
        <v>44938361</v>
      </c>
      <c r="Q45" s="58">
        <f t="shared" si="5"/>
        <v>-6861364</v>
      </c>
      <c r="R45" s="58">
        <f t="shared" si="5"/>
        <v>34500082</v>
      </c>
      <c r="S45" s="58">
        <f t="shared" si="5"/>
        <v>-2814617</v>
      </c>
      <c r="T45" s="58">
        <f t="shared" si="5"/>
        <v>-5625687</v>
      </c>
      <c r="U45" s="58">
        <f t="shared" si="5"/>
        <v>49463300</v>
      </c>
      <c r="V45" s="58">
        <f t="shared" si="5"/>
        <v>41022996</v>
      </c>
      <c r="W45" s="58">
        <f t="shared" si="5"/>
        <v>174534033</v>
      </c>
      <c r="X45" s="58">
        <f t="shared" si="5"/>
        <v>-1336829</v>
      </c>
      <c r="Y45" s="58">
        <f t="shared" si="5"/>
        <v>175870862</v>
      </c>
      <c r="Z45" s="59">
        <f>+IF(X45&lt;&gt;0,+(Y45/X45)*100,0)</f>
        <v>-13155.823370079494</v>
      </c>
      <c r="AA45" s="56">
        <f>SUM(AA43:AA44)</f>
        <v>-1336829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45274517</v>
      </c>
      <c r="D47" s="71">
        <f>SUM(D45:D46)</f>
        <v>0</v>
      </c>
      <c r="E47" s="72">
        <f t="shared" si="6"/>
        <v>-7713130</v>
      </c>
      <c r="F47" s="73">
        <f t="shared" si="6"/>
        <v>-1336829</v>
      </c>
      <c r="G47" s="73">
        <f t="shared" si="6"/>
        <v>39336435</v>
      </c>
      <c r="H47" s="74">
        <f t="shared" si="6"/>
        <v>31973083</v>
      </c>
      <c r="I47" s="74">
        <f t="shared" si="6"/>
        <v>-7134654</v>
      </c>
      <c r="J47" s="74">
        <f t="shared" si="6"/>
        <v>64174864</v>
      </c>
      <c r="K47" s="74">
        <f t="shared" si="6"/>
        <v>-4135650</v>
      </c>
      <c r="L47" s="74">
        <f t="shared" si="6"/>
        <v>3911939</v>
      </c>
      <c r="M47" s="73">
        <f t="shared" si="6"/>
        <v>35059802</v>
      </c>
      <c r="N47" s="73">
        <f t="shared" si="6"/>
        <v>34836091</v>
      </c>
      <c r="O47" s="74">
        <f t="shared" si="6"/>
        <v>-3576915</v>
      </c>
      <c r="P47" s="74">
        <f t="shared" si="6"/>
        <v>44938361</v>
      </c>
      <c r="Q47" s="74">
        <f t="shared" si="6"/>
        <v>-6861364</v>
      </c>
      <c r="R47" s="74">
        <f t="shared" si="6"/>
        <v>34500082</v>
      </c>
      <c r="S47" s="74">
        <f t="shared" si="6"/>
        <v>-2814617</v>
      </c>
      <c r="T47" s="73">
        <f t="shared" si="6"/>
        <v>-5625687</v>
      </c>
      <c r="U47" s="73">
        <f t="shared" si="6"/>
        <v>49463300</v>
      </c>
      <c r="V47" s="74">
        <f t="shared" si="6"/>
        <v>41022996</v>
      </c>
      <c r="W47" s="74">
        <f t="shared" si="6"/>
        <v>174534033</v>
      </c>
      <c r="X47" s="74">
        <f t="shared" si="6"/>
        <v>-1336829</v>
      </c>
      <c r="Y47" s="74">
        <f t="shared" si="6"/>
        <v>175870862</v>
      </c>
      <c r="Z47" s="75">
        <f>+IF(X47&lt;&gt;0,+(Y47/X47)*100,0)</f>
        <v>-13155.823370079494</v>
      </c>
      <c r="AA47" s="76">
        <f>SUM(AA45:AA46)</f>
        <v>-1336829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124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190156246</v>
      </c>
      <c r="D5" s="6"/>
      <c r="E5" s="7">
        <v>206375666</v>
      </c>
      <c r="F5" s="8">
        <v>207358861</v>
      </c>
      <c r="G5" s="8">
        <v>19707353</v>
      </c>
      <c r="H5" s="8">
        <v>16836000</v>
      </c>
      <c r="I5" s="8">
        <v>16845181</v>
      </c>
      <c r="J5" s="8">
        <v>53388534</v>
      </c>
      <c r="K5" s="8">
        <v>16768823</v>
      </c>
      <c r="L5" s="8">
        <v>16898161</v>
      </c>
      <c r="M5" s="8">
        <v>16801590</v>
      </c>
      <c r="N5" s="8">
        <v>50468574</v>
      </c>
      <c r="O5" s="8">
        <v>16892062</v>
      </c>
      <c r="P5" s="8">
        <v>16260137</v>
      </c>
      <c r="Q5" s="8">
        <v>16860775</v>
      </c>
      <c r="R5" s="8">
        <v>50012974</v>
      </c>
      <c r="S5" s="8">
        <v>16975892</v>
      </c>
      <c r="T5" s="8">
        <v>17865499</v>
      </c>
      <c r="U5" s="8">
        <v>16259555</v>
      </c>
      <c r="V5" s="8">
        <v>51100946</v>
      </c>
      <c r="W5" s="8">
        <v>204971028</v>
      </c>
      <c r="X5" s="8">
        <v>207358861</v>
      </c>
      <c r="Y5" s="8">
        <v>-2387833</v>
      </c>
      <c r="Z5" s="2">
        <v>-1.15</v>
      </c>
      <c r="AA5" s="6">
        <v>207358861</v>
      </c>
    </row>
    <row r="6" spans="1:27" ht="12.75">
      <c r="A6" s="23" t="s">
        <v>32</v>
      </c>
      <c r="B6" s="24"/>
      <c r="C6" s="6">
        <v>69373648</v>
      </c>
      <c r="D6" s="6"/>
      <c r="E6" s="7">
        <v>101005441</v>
      </c>
      <c r="F6" s="8">
        <v>100059537</v>
      </c>
      <c r="G6" s="8">
        <v>7011899</v>
      </c>
      <c r="H6" s="8">
        <v>7797146</v>
      </c>
      <c r="I6" s="8">
        <v>6508254</v>
      </c>
      <c r="J6" s="8">
        <v>21317299</v>
      </c>
      <c r="K6" s="8">
        <v>6968360</v>
      </c>
      <c r="L6" s="8">
        <v>5502094</v>
      </c>
      <c r="M6" s="8">
        <v>6199141</v>
      </c>
      <c r="N6" s="8">
        <v>18669595</v>
      </c>
      <c r="O6" s="8">
        <v>6066315</v>
      </c>
      <c r="P6" s="8">
        <v>6088898</v>
      </c>
      <c r="Q6" s="8">
        <v>5268378</v>
      </c>
      <c r="R6" s="8">
        <v>17423591</v>
      </c>
      <c r="S6" s="8">
        <v>7141130</v>
      </c>
      <c r="T6" s="8">
        <v>5601705</v>
      </c>
      <c r="U6" s="8">
        <v>8270829</v>
      </c>
      <c r="V6" s="8">
        <v>21013664</v>
      </c>
      <c r="W6" s="8">
        <v>78424149</v>
      </c>
      <c r="X6" s="8">
        <v>100059537</v>
      </c>
      <c r="Y6" s="8">
        <v>-21635388</v>
      </c>
      <c r="Z6" s="2">
        <v>-21.62</v>
      </c>
      <c r="AA6" s="6">
        <v>100059537</v>
      </c>
    </row>
    <row r="7" spans="1:27" ht="12.75">
      <c r="A7" s="25" t="s">
        <v>33</v>
      </c>
      <c r="B7" s="24"/>
      <c r="C7" s="6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2"/>
      <c r="AA7" s="6"/>
    </row>
    <row r="8" spans="1:27" ht="12.75">
      <c r="A8" s="25" t="s">
        <v>34</v>
      </c>
      <c r="B8" s="24"/>
      <c r="C8" s="6"/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2"/>
      <c r="AA8" s="6"/>
    </row>
    <row r="9" spans="1:27" ht="12.75">
      <c r="A9" s="25" t="s">
        <v>35</v>
      </c>
      <c r="B9" s="24"/>
      <c r="C9" s="6">
        <v>7201922</v>
      </c>
      <c r="D9" s="6"/>
      <c r="E9" s="7">
        <v>6471708</v>
      </c>
      <c r="F9" s="8">
        <v>6897728</v>
      </c>
      <c r="G9" s="8">
        <v>637142</v>
      </c>
      <c r="H9" s="8">
        <v>637096</v>
      </c>
      <c r="I9" s="8">
        <v>631768</v>
      </c>
      <c r="J9" s="8">
        <v>1906006</v>
      </c>
      <c r="K9" s="8">
        <v>613307</v>
      </c>
      <c r="L9" s="8">
        <v>638399</v>
      </c>
      <c r="M9" s="8">
        <v>638759</v>
      </c>
      <c r="N9" s="8">
        <v>1890465</v>
      </c>
      <c r="O9" s="8">
        <v>630011</v>
      </c>
      <c r="P9" s="8">
        <v>620397</v>
      </c>
      <c r="Q9" s="8">
        <v>636034</v>
      </c>
      <c r="R9" s="8">
        <v>1886442</v>
      </c>
      <c r="S9" s="8">
        <v>638221</v>
      </c>
      <c r="T9" s="8">
        <v>640094</v>
      </c>
      <c r="U9" s="8">
        <v>636371</v>
      </c>
      <c r="V9" s="8">
        <v>1914686</v>
      </c>
      <c r="W9" s="8">
        <v>7597599</v>
      </c>
      <c r="X9" s="8">
        <v>6897728</v>
      </c>
      <c r="Y9" s="8">
        <v>699871</v>
      </c>
      <c r="Z9" s="2">
        <v>10.15</v>
      </c>
      <c r="AA9" s="6">
        <v>6897728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1078031</v>
      </c>
      <c r="D11" s="6"/>
      <c r="E11" s="7">
        <v>1074150</v>
      </c>
      <c r="F11" s="8">
        <v>1151256</v>
      </c>
      <c r="G11" s="8">
        <v>82742</v>
      </c>
      <c r="H11" s="8">
        <v>96349</v>
      </c>
      <c r="I11" s="8">
        <v>77238</v>
      </c>
      <c r="J11" s="8">
        <v>256329</v>
      </c>
      <c r="K11" s="8">
        <v>83250</v>
      </c>
      <c r="L11" s="8">
        <v>83166</v>
      </c>
      <c r="M11" s="8">
        <v>81310</v>
      </c>
      <c r="N11" s="8">
        <v>247726</v>
      </c>
      <c r="O11" s="8">
        <v>192745</v>
      </c>
      <c r="P11" s="8">
        <v>98357</v>
      </c>
      <c r="Q11" s="8">
        <v>91278</v>
      </c>
      <c r="R11" s="8">
        <v>382380</v>
      </c>
      <c r="S11" s="8">
        <v>80080</v>
      </c>
      <c r="T11" s="8">
        <v>73715</v>
      </c>
      <c r="U11" s="8">
        <v>76253</v>
      </c>
      <c r="V11" s="8">
        <v>230048</v>
      </c>
      <c r="W11" s="8">
        <v>1116483</v>
      </c>
      <c r="X11" s="8">
        <v>1151256</v>
      </c>
      <c r="Y11" s="8">
        <v>-34773</v>
      </c>
      <c r="Z11" s="2">
        <v>-3.02</v>
      </c>
      <c r="AA11" s="6">
        <v>1151256</v>
      </c>
    </row>
    <row r="12" spans="1:27" ht="12.75">
      <c r="A12" s="25" t="s">
        <v>37</v>
      </c>
      <c r="B12" s="29"/>
      <c r="C12" s="6">
        <v>2223750</v>
      </c>
      <c r="D12" s="6"/>
      <c r="E12" s="7">
        <v>1692389</v>
      </c>
      <c r="F12" s="8">
        <v>2105243</v>
      </c>
      <c r="G12" s="8">
        <v>185977</v>
      </c>
      <c r="H12" s="8">
        <v>103788</v>
      </c>
      <c r="I12" s="8">
        <v>173422</v>
      </c>
      <c r="J12" s="8">
        <v>463187</v>
      </c>
      <c r="K12" s="8">
        <v>241107</v>
      </c>
      <c r="L12" s="8">
        <v>418496</v>
      </c>
      <c r="M12" s="8">
        <v>131482</v>
      </c>
      <c r="N12" s="8">
        <v>791085</v>
      </c>
      <c r="O12" s="8">
        <v>198267</v>
      </c>
      <c r="P12" s="8">
        <v>153835</v>
      </c>
      <c r="Q12" s="8">
        <v>204830</v>
      </c>
      <c r="R12" s="8">
        <v>556932</v>
      </c>
      <c r="S12" s="8">
        <v>180125</v>
      </c>
      <c r="T12" s="8">
        <v>214733</v>
      </c>
      <c r="U12" s="8">
        <v>157073</v>
      </c>
      <c r="V12" s="8">
        <v>551931</v>
      </c>
      <c r="W12" s="8">
        <v>2363135</v>
      </c>
      <c r="X12" s="8">
        <v>2105243</v>
      </c>
      <c r="Y12" s="8">
        <v>257892</v>
      </c>
      <c r="Z12" s="2">
        <v>12.25</v>
      </c>
      <c r="AA12" s="6">
        <v>2105243</v>
      </c>
    </row>
    <row r="13" spans="1:27" ht="12.75">
      <c r="A13" s="23" t="s">
        <v>38</v>
      </c>
      <c r="B13" s="29"/>
      <c r="C13" s="6"/>
      <c r="D13" s="6"/>
      <c r="E13" s="7">
        <v>9962375</v>
      </c>
      <c r="F13" s="8">
        <v>10962375</v>
      </c>
      <c r="G13" s="8">
        <v>501438</v>
      </c>
      <c r="H13" s="8">
        <v>673105</v>
      </c>
      <c r="I13" s="8">
        <v>586673</v>
      </c>
      <c r="J13" s="8">
        <v>1761216</v>
      </c>
      <c r="K13" s="8">
        <v>625763</v>
      </c>
      <c r="L13" s="8">
        <v>733315</v>
      </c>
      <c r="M13" s="8">
        <v>749509</v>
      </c>
      <c r="N13" s="8">
        <v>2108587</v>
      </c>
      <c r="O13" s="8">
        <v>740555</v>
      </c>
      <c r="P13" s="8">
        <v>1949896</v>
      </c>
      <c r="Q13" s="8">
        <v>-74684</v>
      </c>
      <c r="R13" s="8">
        <v>2615767</v>
      </c>
      <c r="S13" s="8">
        <v>-3004</v>
      </c>
      <c r="T13" s="8">
        <v>-33733</v>
      </c>
      <c r="U13" s="8">
        <v>3360388</v>
      </c>
      <c r="V13" s="8">
        <v>3323651</v>
      </c>
      <c r="W13" s="8">
        <v>9809221</v>
      </c>
      <c r="X13" s="8">
        <v>10962375</v>
      </c>
      <c r="Y13" s="8">
        <v>-1153154</v>
      </c>
      <c r="Z13" s="2">
        <v>-10.52</v>
      </c>
      <c r="AA13" s="6">
        <v>10962375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11792796</v>
      </c>
      <c r="D15" s="6"/>
      <c r="E15" s="7">
        <v>467581</v>
      </c>
      <c r="F15" s="8">
        <v>22368</v>
      </c>
      <c r="G15" s="8">
        <v>172327</v>
      </c>
      <c r="H15" s="8">
        <v>180087</v>
      </c>
      <c r="I15" s="8">
        <v>172410</v>
      </c>
      <c r="J15" s="8">
        <v>524824</v>
      </c>
      <c r="K15" s="8">
        <v>184332</v>
      </c>
      <c r="L15" s="8">
        <v>197409</v>
      </c>
      <c r="M15" s="8">
        <v>198030</v>
      </c>
      <c r="N15" s="8">
        <v>579771</v>
      </c>
      <c r="O15" s="8">
        <v>196021</v>
      </c>
      <c r="P15" s="8">
        <v>193924</v>
      </c>
      <c r="Q15" s="8">
        <v>1562</v>
      </c>
      <c r="R15" s="8">
        <v>391507</v>
      </c>
      <c r="S15" s="8">
        <v>163591</v>
      </c>
      <c r="T15" s="8">
        <v>317405</v>
      </c>
      <c r="U15" s="8">
        <v>-1503614</v>
      </c>
      <c r="V15" s="8">
        <v>-1022618</v>
      </c>
      <c r="W15" s="8">
        <v>473484</v>
      </c>
      <c r="X15" s="8">
        <v>22368</v>
      </c>
      <c r="Y15" s="8">
        <v>451116</v>
      </c>
      <c r="Z15" s="2">
        <v>2016.79</v>
      </c>
      <c r="AA15" s="6">
        <v>22368</v>
      </c>
    </row>
    <row r="16" spans="1:27" ht="12.75">
      <c r="A16" s="23" t="s">
        <v>41</v>
      </c>
      <c r="B16" s="29"/>
      <c r="C16" s="6">
        <v>3534976</v>
      </c>
      <c r="D16" s="6"/>
      <c r="E16" s="7">
        <v>4858038</v>
      </c>
      <c r="F16" s="8">
        <v>4863542</v>
      </c>
      <c r="G16" s="8">
        <v>297081</v>
      </c>
      <c r="H16" s="8">
        <v>361747</v>
      </c>
      <c r="I16" s="8">
        <v>249127</v>
      </c>
      <c r="J16" s="8">
        <v>907955</v>
      </c>
      <c r="K16" s="8">
        <v>375814</v>
      </c>
      <c r="L16" s="8">
        <v>327351</v>
      </c>
      <c r="M16" s="8">
        <v>267452</v>
      </c>
      <c r="N16" s="8">
        <v>970617</v>
      </c>
      <c r="O16" s="8">
        <v>353946</v>
      </c>
      <c r="P16" s="8">
        <v>317386</v>
      </c>
      <c r="Q16" s="8">
        <v>233913</v>
      </c>
      <c r="R16" s="8">
        <v>905245</v>
      </c>
      <c r="S16" s="8"/>
      <c r="T16" s="8">
        <v>4870</v>
      </c>
      <c r="U16" s="8">
        <v>7599</v>
      </c>
      <c r="V16" s="8">
        <v>12469</v>
      </c>
      <c r="W16" s="8">
        <v>2796286</v>
      </c>
      <c r="X16" s="8">
        <v>4863542</v>
      </c>
      <c r="Y16" s="8">
        <v>-2067256</v>
      </c>
      <c r="Z16" s="2">
        <v>-42.51</v>
      </c>
      <c r="AA16" s="6">
        <v>4863542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67231132</v>
      </c>
      <c r="D18" s="6"/>
      <c r="E18" s="7">
        <v>82663950</v>
      </c>
      <c r="F18" s="8">
        <v>84391504</v>
      </c>
      <c r="G18" s="8">
        <v>27937000</v>
      </c>
      <c r="H18" s="8"/>
      <c r="I18" s="8"/>
      <c r="J18" s="8">
        <v>27937000</v>
      </c>
      <c r="K18" s="8"/>
      <c r="L18" s="8"/>
      <c r="M18" s="8">
        <v>23802935</v>
      </c>
      <c r="N18" s="8">
        <v>23802935</v>
      </c>
      <c r="O18" s="8">
        <v>1016452</v>
      </c>
      <c r="P18" s="8"/>
      <c r="Q18" s="8">
        <v>18148000</v>
      </c>
      <c r="R18" s="8">
        <v>19164452</v>
      </c>
      <c r="S18" s="8"/>
      <c r="T18" s="8"/>
      <c r="U18" s="8"/>
      <c r="V18" s="8"/>
      <c r="W18" s="8">
        <v>70904387</v>
      </c>
      <c r="X18" s="8">
        <v>84391504</v>
      </c>
      <c r="Y18" s="8">
        <v>-13487117</v>
      </c>
      <c r="Z18" s="2">
        <v>-15.98</v>
      </c>
      <c r="AA18" s="6">
        <v>84391504</v>
      </c>
    </row>
    <row r="19" spans="1:27" ht="12.75">
      <c r="A19" s="23" t="s">
        <v>44</v>
      </c>
      <c r="B19" s="29"/>
      <c r="C19" s="6">
        <v>3403701</v>
      </c>
      <c r="D19" s="6"/>
      <c r="E19" s="7">
        <v>4954658</v>
      </c>
      <c r="F19" s="26">
        <v>6926584</v>
      </c>
      <c r="G19" s="26">
        <v>374292</v>
      </c>
      <c r="H19" s="26">
        <v>312794</v>
      </c>
      <c r="I19" s="26">
        <v>254589</v>
      </c>
      <c r="J19" s="26">
        <v>941675</v>
      </c>
      <c r="K19" s="26">
        <v>412644</v>
      </c>
      <c r="L19" s="26">
        <v>231012</v>
      </c>
      <c r="M19" s="26">
        <v>289112</v>
      </c>
      <c r="N19" s="26">
        <v>932768</v>
      </c>
      <c r="O19" s="26">
        <v>180999</v>
      </c>
      <c r="P19" s="26">
        <v>211492</v>
      </c>
      <c r="Q19" s="26">
        <v>390015</v>
      </c>
      <c r="R19" s="26">
        <v>782506</v>
      </c>
      <c r="S19" s="26">
        <v>12791</v>
      </c>
      <c r="T19" s="26">
        <v>125705</v>
      </c>
      <c r="U19" s="26">
        <v>-510344</v>
      </c>
      <c r="V19" s="26">
        <v>-371848</v>
      </c>
      <c r="W19" s="26">
        <v>2285101</v>
      </c>
      <c r="X19" s="26">
        <v>6926584</v>
      </c>
      <c r="Y19" s="26">
        <v>-4641483</v>
      </c>
      <c r="Z19" s="27">
        <v>-67.01</v>
      </c>
      <c r="AA19" s="28">
        <v>6926584</v>
      </c>
    </row>
    <row r="20" spans="1:27" ht="12.75">
      <c r="A20" s="23" t="s">
        <v>45</v>
      </c>
      <c r="B20" s="29"/>
      <c r="C20" s="6"/>
      <c r="D20" s="6"/>
      <c r="E20" s="7"/>
      <c r="F20" s="8"/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/>
      <c r="Y20" s="8"/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355996202</v>
      </c>
      <c r="D21" s="33">
        <f t="shared" si="0"/>
        <v>0</v>
      </c>
      <c r="E21" s="34">
        <f t="shared" si="0"/>
        <v>419525956</v>
      </c>
      <c r="F21" s="35">
        <f t="shared" si="0"/>
        <v>424738998</v>
      </c>
      <c r="G21" s="35">
        <f t="shared" si="0"/>
        <v>56907251</v>
      </c>
      <c r="H21" s="35">
        <f t="shared" si="0"/>
        <v>26998112</v>
      </c>
      <c r="I21" s="35">
        <f t="shared" si="0"/>
        <v>25498662</v>
      </c>
      <c r="J21" s="35">
        <f t="shared" si="0"/>
        <v>109404025</v>
      </c>
      <c r="K21" s="35">
        <f t="shared" si="0"/>
        <v>26273400</v>
      </c>
      <c r="L21" s="35">
        <f t="shared" si="0"/>
        <v>25029403</v>
      </c>
      <c r="M21" s="35">
        <f t="shared" si="0"/>
        <v>49159320</v>
      </c>
      <c r="N21" s="35">
        <f t="shared" si="0"/>
        <v>100462123</v>
      </c>
      <c r="O21" s="35">
        <f t="shared" si="0"/>
        <v>26467373</v>
      </c>
      <c r="P21" s="35">
        <f t="shared" si="0"/>
        <v>25894322</v>
      </c>
      <c r="Q21" s="35">
        <f t="shared" si="0"/>
        <v>41760101</v>
      </c>
      <c r="R21" s="35">
        <f t="shared" si="0"/>
        <v>94121796</v>
      </c>
      <c r="S21" s="35">
        <f t="shared" si="0"/>
        <v>25188826</v>
      </c>
      <c r="T21" s="35">
        <f t="shared" si="0"/>
        <v>24809993</v>
      </c>
      <c r="U21" s="35">
        <f t="shared" si="0"/>
        <v>26754110</v>
      </c>
      <c r="V21" s="35">
        <f t="shared" si="0"/>
        <v>76752929</v>
      </c>
      <c r="W21" s="35">
        <f t="shared" si="0"/>
        <v>380740873</v>
      </c>
      <c r="X21" s="35">
        <f t="shared" si="0"/>
        <v>424738998</v>
      </c>
      <c r="Y21" s="35">
        <f t="shared" si="0"/>
        <v>-43998125</v>
      </c>
      <c r="Z21" s="36">
        <f>+IF(X21&lt;&gt;0,+(Y21/X21)*100,0)</f>
        <v>-10.358861608464782</v>
      </c>
      <c r="AA21" s="33">
        <f>SUM(AA5:AA20)</f>
        <v>424738998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106980800</v>
      </c>
      <c r="D24" s="6"/>
      <c r="E24" s="7">
        <v>120968507</v>
      </c>
      <c r="F24" s="8">
        <v>123225548</v>
      </c>
      <c r="G24" s="8">
        <v>9424374</v>
      </c>
      <c r="H24" s="8">
        <v>9203988</v>
      </c>
      <c r="I24" s="8">
        <v>9278633</v>
      </c>
      <c r="J24" s="8">
        <v>27906995</v>
      </c>
      <c r="K24" s="8">
        <v>9724929</v>
      </c>
      <c r="L24" s="8">
        <v>9150042</v>
      </c>
      <c r="M24" s="8">
        <v>9503659</v>
      </c>
      <c r="N24" s="8">
        <v>28378630</v>
      </c>
      <c r="O24" s="8">
        <v>9187011</v>
      </c>
      <c r="P24" s="8">
        <v>9092529</v>
      </c>
      <c r="Q24" s="8">
        <v>9105210</v>
      </c>
      <c r="R24" s="8">
        <v>27384750</v>
      </c>
      <c r="S24" s="8">
        <v>9365777</v>
      </c>
      <c r="T24" s="8">
        <v>9432080</v>
      </c>
      <c r="U24" s="8">
        <v>9971421</v>
      </c>
      <c r="V24" s="8">
        <v>28769278</v>
      </c>
      <c r="W24" s="8">
        <v>112439653</v>
      </c>
      <c r="X24" s="8">
        <v>123225548</v>
      </c>
      <c r="Y24" s="8">
        <v>-10785895</v>
      </c>
      <c r="Z24" s="2">
        <v>-8.75</v>
      </c>
      <c r="AA24" s="6">
        <v>123225548</v>
      </c>
    </row>
    <row r="25" spans="1:27" ht="12.75">
      <c r="A25" s="25" t="s">
        <v>49</v>
      </c>
      <c r="B25" s="24"/>
      <c r="C25" s="6">
        <v>8712641</v>
      </c>
      <c r="D25" s="6"/>
      <c r="E25" s="7">
        <v>9542466</v>
      </c>
      <c r="F25" s="8">
        <v>9495382</v>
      </c>
      <c r="G25" s="8">
        <v>736802</v>
      </c>
      <c r="H25" s="8">
        <v>736802</v>
      </c>
      <c r="I25" s="8">
        <v>736802</v>
      </c>
      <c r="J25" s="8">
        <v>2210406</v>
      </c>
      <c r="K25" s="8">
        <v>766444</v>
      </c>
      <c r="L25" s="8">
        <v>752241</v>
      </c>
      <c r="M25" s="8">
        <v>751377</v>
      </c>
      <c r="N25" s="8">
        <v>2270062</v>
      </c>
      <c r="O25" s="8">
        <v>751377</v>
      </c>
      <c r="P25" s="8">
        <v>751377</v>
      </c>
      <c r="Q25" s="8">
        <v>751420</v>
      </c>
      <c r="R25" s="8">
        <v>2254174</v>
      </c>
      <c r="S25" s="8">
        <v>751377</v>
      </c>
      <c r="T25" s="8">
        <v>1058150</v>
      </c>
      <c r="U25" s="8">
        <v>779374</v>
      </c>
      <c r="V25" s="8">
        <v>2588901</v>
      </c>
      <c r="W25" s="8">
        <v>9323543</v>
      </c>
      <c r="X25" s="8">
        <v>9495382</v>
      </c>
      <c r="Y25" s="8">
        <v>-171839</v>
      </c>
      <c r="Z25" s="2">
        <v>-1.81</v>
      </c>
      <c r="AA25" s="6">
        <v>9495382</v>
      </c>
    </row>
    <row r="26" spans="1:27" ht="12.75">
      <c r="A26" s="25" t="s">
        <v>50</v>
      </c>
      <c r="B26" s="24"/>
      <c r="C26" s="6">
        <v>19469253</v>
      </c>
      <c r="D26" s="6"/>
      <c r="E26" s="7">
        <v>740500</v>
      </c>
      <c r="F26" s="8">
        <v>740500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-6737111</v>
      </c>
      <c r="V26" s="8">
        <v>-6737111</v>
      </c>
      <c r="W26" s="8">
        <v>-6737111</v>
      </c>
      <c r="X26" s="8">
        <v>740500</v>
      </c>
      <c r="Y26" s="8">
        <v>-7477611</v>
      </c>
      <c r="Z26" s="2">
        <v>-1009.81</v>
      </c>
      <c r="AA26" s="6">
        <v>740500</v>
      </c>
    </row>
    <row r="27" spans="1:27" ht="12.75">
      <c r="A27" s="25" t="s">
        <v>51</v>
      </c>
      <c r="B27" s="24"/>
      <c r="C27" s="6">
        <v>51312592</v>
      </c>
      <c r="D27" s="6"/>
      <c r="E27" s="7">
        <v>34021295</v>
      </c>
      <c r="F27" s="8">
        <v>34021295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34021295</v>
      </c>
      <c r="Y27" s="8">
        <v>-34021295</v>
      </c>
      <c r="Z27" s="2">
        <v>-100</v>
      </c>
      <c r="AA27" s="6">
        <v>34021295</v>
      </c>
    </row>
    <row r="28" spans="1:27" ht="12.75">
      <c r="A28" s="25" t="s">
        <v>52</v>
      </c>
      <c r="B28" s="24"/>
      <c r="C28" s="6">
        <v>2334709</v>
      </c>
      <c r="D28" s="6"/>
      <c r="E28" s="7">
        <v>5992785</v>
      </c>
      <c r="F28" s="8">
        <v>2570061</v>
      </c>
      <c r="G28" s="8"/>
      <c r="H28" s="8"/>
      <c r="I28" s="8">
        <v>883937</v>
      </c>
      <c r="J28" s="8">
        <v>883937</v>
      </c>
      <c r="K28" s="8">
        <v>640</v>
      </c>
      <c r="L28" s="8">
        <v>191</v>
      </c>
      <c r="M28" s="8">
        <v>189134</v>
      </c>
      <c r="N28" s="8">
        <v>189965</v>
      </c>
      <c r="O28" s="8">
        <v>1074</v>
      </c>
      <c r="P28" s="8">
        <v>77</v>
      </c>
      <c r="Q28" s="8">
        <v>836365</v>
      </c>
      <c r="R28" s="8">
        <v>837516</v>
      </c>
      <c r="S28" s="8">
        <v>-1588</v>
      </c>
      <c r="T28" s="8">
        <v>1100</v>
      </c>
      <c r="U28" s="8">
        <v>155870</v>
      </c>
      <c r="V28" s="8">
        <v>155382</v>
      </c>
      <c r="W28" s="8">
        <v>2066800</v>
      </c>
      <c r="X28" s="8">
        <v>2570061</v>
      </c>
      <c r="Y28" s="8">
        <v>-503261</v>
      </c>
      <c r="Z28" s="2">
        <v>-19.58</v>
      </c>
      <c r="AA28" s="6">
        <v>2570061</v>
      </c>
    </row>
    <row r="29" spans="1:27" ht="12.75">
      <c r="A29" s="25" t="s">
        <v>53</v>
      </c>
      <c r="B29" s="24"/>
      <c r="C29" s="6">
        <v>107297746</v>
      </c>
      <c r="D29" s="6"/>
      <c r="E29" s="7">
        <v>123187229</v>
      </c>
      <c r="F29" s="8">
        <v>108187229</v>
      </c>
      <c r="G29" s="8">
        <v>713099</v>
      </c>
      <c r="H29" s="8">
        <v>14114746</v>
      </c>
      <c r="I29" s="8">
        <v>15281975</v>
      </c>
      <c r="J29" s="8">
        <v>30109820</v>
      </c>
      <c r="K29" s="8">
        <v>11134478</v>
      </c>
      <c r="L29" s="8">
        <v>1013811</v>
      </c>
      <c r="M29" s="8">
        <v>14609718</v>
      </c>
      <c r="N29" s="8">
        <v>26758007</v>
      </c>
      <c r="O29" s="8">
        <v>242601</v>
      </c>
      <c r="P29" s="8">
        <v>12802014</v>
      </c>
      <c r="Q29" s="8">
        <v>6576126</v>
      </c>
      <c r="R29" s="8">
        <v>19620741</v>
      </c>
      <c r="S29" s="8">
        <v>7149150</v>
      </c>
      <c r="T29" s="8">
        <v>7553964</v>
      </c>
      <c r="U29" s="8">
        <v>611088</v>
      </c>
      <c r="V29" s="8">
        <v>15314202</v>
      </c>
      <c r="W29" s="8">
        <v>91802770</v>
      </c>
      <c r="X29" s="8">
        <v>108187229</v>
      </c>
      <c r="Y29" s="8">
        <v>-16384459</v>
      </c>
      <c r="Z29" s="2">
        <v>-15.14</v>
      </c>
      <c r="AA29" s="6">
        <v>108187229</v>
      </c>
    </row>
    <row r="30" spans="1:27" ht="12.75">
      <c r="A30" s="25" t="s">
        <v>54</v>
      </c>
      <c r="B30" s="24"/>
      <c r="C30" s="6">
        <v>1054169</v>
      </c>
      <c r="D30" s="6"/>
      <c r="E30" s="7">
        <v>1457197</v>
      </c>
      <c r="F30" s="8">
        <v>1130862</v>
      </c>
      <c r="G30" s="8">
        <v>1579</v>
      </c>
      <c r="H30" s="8">
        <v>45521</v>
      </c>
      <c r="I30" s="8">
        <v>12516</v>
      </c>
      <c r="J30" s="8">
        <v>59616</v>
      </c>
      <c r="K30" s="8">
        <v>149904</v>
      </c>
      <c r="L30" s="8">
        <v>261256</v>
      </c>
      <c r="M30" s="8">
        <v>101418</v>
      </c>
      <c r="N30" s="8">
        <v>512578</v>
      </c>
      <c r="O30" s="8">
        <v>21086</v>
      </c>
      <c r="P30" s="8">
        <v>39420</v>
      </c>
      <c r="Q30" s="8">
        <v>121245</v>
      </c>
      <c r="R30" s="8">
        <v>181751</v>
      </c>
      <c r="S30" s="8">
        <v>60</v>
      </c>
      <c r="T30" s="8">
        <v>3544</v>
      </c>
      <c r="U30" s="8">
        <v>105001</v>
      </c>
      <c r="V30" s="8">
        <v>108605</v>
      </c>
      <c r="W30" s="8">
        <v>862550</v>
      </c>
      <c r="X30" s="8">
        <v>1130862</v>
      </c>
      <c r="Y30" s="8">
        <v>-268312</v>
      </c>
      <c r="Z30" s="2">
        <v>-23.73</v>
      </c>
      <c r="AA30" s="6">
        <v>1130862</v>
      </c>
    </row>
    <row r="31" spans="1:27" ht="12.75">
      <c r="A31" s="25" t="s">
        <v>55</v>
      </c>
      <c r="B31" s="24"/>
      <c r="C31" s="6">
        <v>62959162</v>
      </c>
      <c r="D31" s="6"/>
      <c r="E31" s="7">
        <v>68052552</v>
      </c>
      <c r="F31" s="8">
        <v>84759861</v>
      </c>
      <c r="G31" s="8">
        <v>4353610</v>
      </c>
      <c r="H31" s="8">
        <v>6655166</v>
      </c>
      <c r="I31" s="8">
        <v>4965578</v>
      </c>
      <c r="J31" s="8">
        <v>15974354</v>
      </c>
      <c r="K31" s="8">
        <v>7092028</v>
      </c>
      <c r="L31" s="8">
        <v>5873694</v>
      </c>
      <c r="M31" s="8">
        <v>10401917</v>
      </c>
      <c r="N31" s="8">
        <v>23367639</v>
      </c>
      <c r="O31" s="8">
        <v>2747475</v>
      </c>
      <c r="P31" s="8">
        <v>3698447</v>
      </c>
      <c r="Q31" s="8">
        <v>9097917</v>
      </c>
      <c r="R31" s="8">
        <v>15543839</v>
      </c>
      <c r="S31" s="8">
        <v>4670587</v>
      </c>
      <c r="T31" s="8">
        <v>5963706</v>
      </c>
      <c r="U31" s="8">
        <v>14087747</v>
      </c>
      <c r="V31" s="8">
        <v>24722040</v>
      </c>
      <c r="W31" s="8">
        <v>79607872</v>
      </c>
      <c r="X31" s="8">
        <v>84759861</v>
      </c>
      <c r="Y31" s="8">
        <v>-5151989</v>
      </c>
      <c r="Z31" s="2">
        <v>-6.08</v>
      </c>
      <c r="AA31" s="6">
        <v>84759861</v>
      </c>
    </row>
    <row r="32" spans="1:27" ht="12.75">
      <c r="A32" s="25" t="s">
        <v>43</v>
      </c>
      <c r="B32" s="24"/>
      <c r="C32" s="6">
        <v>1918969</v>
      </c>
      <c r="D32" s="6"/>
      <c r="E32" s="7">
        <v>2894804</v>
      </c>
      <c r="F32" s="8">
        <v>3694804</v>
      </c>
      <c r="G32" s="8">
        <v>207949</v>
      </c>
      <c r="H32" s="8">
        <v>272180</v>
      </c>
      <c r="I32" s="8">
        <v>243888</v>
      </c>
      <c r="J32" s="8">
        <v>724017</v>
      </c>
      <c r="K32" s="8">
        <v>296664</v>
      </c>
      <c r="L32" s="8">
        <v>371766</v>
      </c>
      <c r="M32" s="8">
        <v>349978</v>
      </c>
      <c r="N32" s="8">
        <v>1018408</v>
      </c>
      <c r="O32" s="8">
        <v>302829</v>
      </c>
      <c r="P32" s="8">
        <v>529231</v>
      </c>
      <c r="Q32" s="8">
        <v>30000</v>
      </c>
      <c r="R32" s="8">
        <v>862060</v>
      </c>
      <c r="S32" s="8">
        <v>133149</v>
      </c>
      <c r="T32" s="8">
        <v>73900</v>
      </c>
      <c r="U32" s="8">
        <v>790988</v>
      </c>
      <c r="V32" s="8">
        <v>998037</v>
      </c>
      <c r="W32" s="8">
        <v>3602522</v>
      </c>
      <c r="X32" s="8">
        <v>3694804</v>
      </c>
      <c r="Y32" s="8">
        <v>-92282</v>
      </c>
      <c r="Z32" s="2">
        <v>-2.5</v>
      </c>
      <c r="AA32" s="6">
        <v>3694804</v>
      </c>
    </row>
    <row r="33" spans="1:27" ht="12.75">
      <c r="A33" s="25" t="s">
        <v>56</v>
      </c>
      <c r="B33" s="24"/>
      <c r="C33" s="6">
        <v>39229796</v>
      </c>
      <c r="D33" s="6"/>
      <c r="E33" s="7">
        <v>52597502</v>
      </c>
      <c r="F33" s="8">
        <v>56723724</v>
      </c>
      <c r="G33" s="8">
        <v>4899887</v>
      </c>
      <c r="H33" s="8">
        <v>3829093</v>
      </c>
      <c r="I33" s="8">
        <v>4198580</v>
      </c>
      <c r="J33" s="8">
        <v>12927560</v>
      </c>
      <c r="K33" s="8">
        <v>4044046</v>
      </c>
      <c r="L33" s="8">
        <v>2877682</v>
      </c>
      <c r="M33" s="8">
        <v>1162715</v>
      </c>
      <c r="N33" s="8">
        <v>8084443</v>
      </c>
      <c r="O33" s="8">
        <v>3678597</v>
      </c>
      <c r="P33" s="8">
        <v>2322567</v>
      </c>
      <c r="Q33" s="8">
        <v>3117774</v>
      </c>
      <c r="R33" s="8">
        <v>9118938</v>
      </c>
      <c r="S33" s="8">
        <v>1751243</v>
      </c>
      <c r="T33" s="8">
        <v>2392146</v>
      </c>
      <c r="U33" s="8">
        <v>2588281</v>
      </c>
      <c r="V33" s="8">
        <v>6731670</v>
      </c>
      <c r="W33" s="8">
        <v>36862611</v>
      </c>
      <c r="X33" s="8">
        <v>56723724</v>
      </c>
      <c r="Y33" s="8">
        <v>-19861113</v>
      </c>
      <c r="Z33" s="2">
        <v>-35.01</v>
      </c>
      <c r="AA33" s="6">
        <v>56723724</v>
      </c>
    </row>
    <row r="34" spans="1:27" ht="12.75">
      <c r="A34" s="23" t="s">
        <v>57</v>
      </c>
      <c r="B34" s="29"/>
      <c r="C34" s="6"/>
      <c r="D34" s="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401269837</v>
      </c>
      <c r="D35" s="33">
        <f>SUM(D24:D34)</f>
        <v>0</v>
      </c>
      <c r="E35" s="34">
        <f t="shared" si="1"/>
        <v>419454837</v>
      </c>
      <c r="F35" s="35">
        <f t="shared" si="1"/>
        <v>424549266</v>
      </c>
      <c r="G35" s="35">
        <f t="shared" si="1"/>
        <v>20337300</v>
      </c>
      <c r="H35" s="35">
        <f t="shared" si="1"/>
        <v>34857496</v>
      </c>
      <c r="I35" s="35">
        <f t="shared" si="1"/>
        <v>35601909</v>
      </c>
      <c r="J35" s="35">
        <f t="shared" si="1"/>
        <v>90796705</v>
      </c>
      <c r="K35" s="35">
        <f t="shared" si="1"/>
        <v>33209133</v>
      </c>
      <c r="L35" s="35">
        <f t="shared" si="1"/>
        <v>20300683</v>
      </c>
      <c r="M35" s="35">
        <f t="shared" si="1"/>
        <v>37069916</v>
      </c>
      <c r="N35" s="35">
        <f t="shared" si="1"/>
        <v>90579732</v>
      </c>
      <c r="O35" s="35">
        <f t="shared" si="1"/>
        <v>16932050</v>
      </c>
      <c r="P35" s="35">
        <f t="shared" si="1"/>
        <v>29235662</v>
      </c>
      <c r="Q35" s="35">
        <f t="shared" si="1"/>
        <v>29636057</v>
      </c>
      <c r="R35" s="35">
        <f t="shared" si="1"/>
        <v>75803769</v>
      </c>
      <c r="S35" s="35">
        <f t="shared" si="1"/>
        <v>23819755</v>
      </c>
      <c r="T35" s="35">
        <f t="shared" si="1"/>
        <v>26478590</v>
      </c>
      <c r="U35" s="35">
        <f t="shared" si="1"/>
        <v>22352659</v>
      </c>
      <c r="V35" s="35">
        <f t="shared" si="1"/>
        <v>72651004</v>
      </c>
      <c r="W35" s="35">
        <f t="shared" si="1"/>
        <v>329831210</v>
      </c>
      <c r="X35" s="35">
        <f t="shared" si="1"/>
        <v>424549266</v>
      </c>
      <c r="Y35" s="35">
        <f t="shared" si="1"/>
        <v>-94718056</v>
      </c>
      <c r="Z35" s="36">
        <f>+IF(X35&lt;&gt;0,+(Y35/X35)*100,0)</f>
        <v>-22.3102625738611</v>
      </c>
      <c r="AA35" s="33">
        <f>SUM(AA24:AA34)</f>
        <v>424549266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-45273635</v>
      </c>
      <c r="D37" s="46">
        <f>+D21-D35</f>
        <v>0</v>
      </c>
      <c r="E37" s="47">
        <f t="shared" si="2"/>
        <v>71119</v>
      </c>
      <c r="F37" s="48">
        <f t="shared" si="2"/>
        <v>189732</v>
      </c>
      <c r="G37" s="48">
        <f t="shared" si="2"/>
        <v>36569951</v>
      </c>
      <c r="H37" s="48">
        <f t="shared" si="2"/>
        <v>-7859384</v>
      </c>
      <c r="I37" s="48">
        <f t="shared" si="2"/>
        <v>-10103247</v>
      </c>
      <c r="J37" s="48">
        <f t="shared" si="2"/>
        <v>18607320</v>
      </c>
      <c r="K37" s="48">
        <f t="shared" si="2"/>
        <v>-6935733</v>
      </c>
      <c r="L37" s="48">
        <f t="shared" si="2"/>
        <v>4728720</v>
      </c>
      <c r="M37" s="48">
        <f t="shared" si="2"/>
        <v>12089404</v>
      </c>
      <c r="N37" s="48">
        <f t="shared" si="2"/>
        <v>9882391</v>
      </c>
      <c r="O37" s="48">
        <f t="shared" si="2"/>
        <v>9535323</v>
      </c>
      <c r="P37" s="48">
        <f t="shared" si="2"/>
        <v>-3341340</v>
      </c>
      <c r="Q37" s="48">
        <f t="shared" si="2"/>
        <v>12124044</v>
      </c>
      <c r="R37" s="48">
        <f t="shared" si="2"/>
        <v>18318027</v>
      </c>
      <c r="S37" s="48">
        <f t="shared" si="2"/>
        <v>1369071</v>
      </c>
      <c r="T37" s="48">
        <f t="shared" si="2"/>
        <v>-1668597</v>
      </c>
      <c r="U37" s="48">
        <f t="shared" si="2"/>
        <v>4401451</v>
      </c>
      <c r="V37" s="48">
        <f t="shared" si="2"/>
        <v>4101925</v>
      </c>
      <c r="W37" s="48">
        <f t="shared" si="2"/>
        <v>50909663</v>
      </c>
      <c r="X37" s="48">
        <f>IF(F21=F35,0,X21-X35)</f>
        <v>189732</v>
      </c>
      <c r="Y37" s="48">
        <f t="shared" si="2"/>
        <v>50719931</v>
      </c>
      <c r="Z37" s="49">
        <f>+IF(X37&lt;&gt;0,+(Y37/X37)*100,0)</f>
        <v>26732.407290283136</v>
      </c>
      <c r="AA37" s="46">
        <f>+AA21-AA35</f>
        <v>189732</v>
      </c>
    </row>
    <row r="38" spans="1:27" ht="22.5" customHeight="1">
      <c r="A38" s="50" t="s">
        <v>60</v>
      </c>
      <c r="B38" s="29"/>
      <c r="C38" s="6">
        <v>37578854</v>
      </c>
      <c r="D38" s="6"/>
      <c r="E38" s="7">
        <v>32337050</v>
      </c>
      <c r="F38" s="8">
        <v>35196264</v>
      </c>
      <c r="G38" s="8"/>
      <c r="H38" s="8"/>
      <c r="I38" s="8"/>
      <c r="J38" s="8"/>
      <c r="K38" s="8"/>
      <c r="L38" s="8"/>
      <c r="M38" s="8">
        <v>4610458</v>
      </c>
      <c r="N38" s="8">
        <v>4610458</v>
      </c>
      <c r="O38" s="8">
        <v>-1016452</v>
      </c>
      <c r="P38" s="8"/>
      <c r="Q38" s="8">
        <v>3250286</v>
      </c>
      <c r="R38" s="8">
        <v>2233834</v>
      </c>
      <c r="S38" s="8"/>
      <c r="T38" s="8"/>
      <c r="U38" s="8"/>
      <c r="V38" s="8"/>
      <c r="W38" s="8">
        <v>6844292</v>
      </c>
      <c r="X38" s="8">
        <v>35196264</v>
      </c>
      <c r="Y38" s="8">
        <v>-28351972</v>
      </c>
      <c r="Z38" s="2">
        <v>-80.55</v>
      </c>
      <c r="AA38" s="6">
        <v>35196264</v>
      </c>
    </row>
    <row r="39" spans="1:27" ht="57" customHeight="1">
      <c r="A39" s="50" t="s">
        <v>61</v>
      </c>
      <c r="B39" s="29"/>
      <c r="C39" s="28"/>
      <c r="D39" s="28"/>
      <c r="E39" s="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-7694781</v>
      </c>
      <c r="D41" s="56">
        <f>SUM(D37:D40)</f>
        <v>0</v>
      </c>
      <c r="E41" s="57">
        <f t="shared" si="3"/>
        <v>32408169</v>
      </c>
      <c r="F41" s="58">
        <f t="shared" si="3"/>
        <v>35385996</v>
      </c>
      <c r="G41" s="58">
        <f t="shared" si="3"/>
        <v>36569951</v>
      </c>
      <c r="H41" s="58">
        <f t="shared" si="3"/>
        <v>-7859384</v>
      </c>
      <c r="I41" s="58">
        <f t="shared" si="3"/>
        <v>-10103247</v>
      </c>
      <c r="J41" s="58">
        <f t="shared" si="3"/>
        <v>18607320</v>
      </c>
      <c r="K41" s="58">
        <f t="shared" si="3"/>
        <v>-6935733</v>
      </c>
      <c r="L41" s="58">
        <f t="shared" si="3"/>
        <v>4728720</v>
      </c>
      <c r="M41" s="58">
        <f t="shared" si="3"/>
        <v>16699862</v>
      </c>
      <c r="N41" s="58">
        <f t="shared" si="3"/>
        <v>14492849</v>
      </c>
      <c r="O41" s="58">
        <f t="shared" si="3"/>
        <v>8518871</v>
      </c>
      <c r="P41" s="58">
        <f t="shared" si="3"/>
        <v>-3341340</v>
      </c>
      <c r="Q41" s="58">
        <f t="shared" si="3"/>
        <v>15374330</v>
      </c>
      <c r="R41" s="58">
        <f t="shared" si="3"/>
        <v>20551861</v>
      </c>
      <c r="S41" s="58">
        <f t="shared" si="3"/>
        <v>1369071</v>
      </c>
      <c r="T41" s="58">
        <f t="shared" si="3"/>
        <v>-1668597</v>
      </c>
      <c r="U41" s="58">
        <f t="shared" si="3"/>
        <v>4401451</v>
      </c>
      <c r="V41" s="58">
        <f t="shared" si="3"/>
        <v>4101925</v>
      </c>
      <c r="W41" s="58">
        <f t="shared" si="3"/>
        <v>57753955</v>
      </c>
      <c r="X41" s="58">
        <f t="shared" si="3"/>
        <v>35385996</v>
      </c>
      <c r="Y41" s="58">
        <f t="shared" si="3"/>
        <v>22367959</v>
      </c>
      <c r="Z41" s="59">
        <f>+IF(X41&lt;&gt;0,+(Y41/X41)*100,0)</f>
        <v>63.211330832683075</v>
      </c>
      <c r="AA41" s="56">
        <f>SUM(AA37:AA40)</f>
        <v>35385996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-7694781</v>
      </c>
      <c r="D43" s="64">
        <f>+D41-D42</f>
        <v>0</v>
      </c>
      <c r="E43" s="65">
        <f t="shared" si="4"/>
        <v>32408169</v>
      </c>
      <c r="F43" s="66">
        <f t="shared" si="4"/>
        <v>35385996</v>
      </c>
      <c r="G43" s="66">
        <f t="shared" si="4"/>
        <v>36569951</v>
      </c>
      <c r="H43" s="66">
        <f t="shared" si="4"/>
        <v>-7859384</v>
      </c>
      <c r="I43" s="66">
        <f t="shared" si="4"/>
        <v>-10103247</v>
      </c>
      <c r="J43" s="66">
        <f t="shared" si="4"/>
        <v>18607320</v>
      </c>
      <c r="K43" s="66">
        <f t="shared" si="4"/>
        <v>-6935733</v>
      </c>
      <c r="L43" s="66">
        <f t="shared" si="4"/>
        <v>4728720</v>
      </c>
      <c r="M43" s="66">
        <f t="shared" si="4"/>
        <v>16699862</v>
      </c>
      <c r="N43" s="66">
        <f t="shared" si="4"/>
        <v>14492849</v>
      </c>
      <c r="O43" s="66">
        <f t="shared" si="4"/>
        <v>8518871</v>
      </c>
      <c r="P43" s="66">
        <f t="shared" si="4"/>
        <v>-3341340</v>
      </c>
      <c r="Q43" s="66">
        <f t="shared" si="4"/>
        <v>15374330</v>
      </c>
      <c r="R43" s="66">
        <f t="shared" si="4"/>
        <v>20551861</v>
      </c>
      <c r="S43" s="66">
        <f t="shared" si="4"/>
        <v>1369071</v>
      </c>
      <c r="T43" s="66">
        <f t="shared" si="4"/>
        <v>-1668597</v>
      </c>
      <c r="U43" s="66">
        <f t="shared" si="4"/>
        <v>4401451</v>
      </c>
      <c r="V43" s="66">
        <f t="shared" si="4"/>
        <v>4101925</v>
      </c>
      <c r="W43" s="66">
        <f t="shared" si="4"/>
        <v>57753955</v>
      </c>
      <c r="X43" s="66">
        <f t="shared" si="4"/>
        <v>35385996</v>
      </c>
      <c r="Y43" s="66">
        <f t="shared" si="4"/>
        <v>22367959</v>
      </c>
      <c r="Z43" s="67">
        <f>+IF(X43&lt;&gt;0,+(Y43/X43)*100,0)</f>
        <v>63.211330832683075</v>
      </c>
      <c r="AA43" s="64">
        <f>+AA41-AA42</f>
        <v>35385996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-7694781</v>
      </c>
      <c r="D45" s="56">
        <f>SUM(D43:D44)</f>
        <v>0</v>
      </c>
      <c r="E45" s="57">
        <f t="shared" si="5"/>
        <v>32408169</v>
      </c>
      <c r="F45" s="58">
        <f t="shared" si="5"/>
        <v>35385996</v>
      </c>
      <c r="G45" s="58">
        <f t="shared" si="5"/>
        <v>36569951</v>
      </c>
      <c r="H45" s="58">
        <f t="shared" si="5"/>
        <v>-7859384</v>
      </c>
      <c r="I45" s="58">
        <f t="shared" si="5"/>
        <v>-10103247</v>
      </c>
      <c r="J45" s="58">
        <f t="shared" si="5"/>
        <v>18607320</v>
      </c>
      <c r="K45" s="58">
        <f t="shared" si="5"/>
        <v>-6935733</v>
      </c>
      <c r="L45" s="58">
        <f t="shared" si="5"/>
        <v>4728720</v>
      </c>
      <c r="M45" s="58">
        <f t="shared" si="5"/>
        <v>16699862</v>
      </c>
      <c r="N45" s="58">
        <f t="shared" si="5"/>
        <v>14492849</v>
      </c>
      <c r="O45" s="58">
        <f t="shared" si="5"/>
        <v>8518871</v>
      </c>
      <c r="P45" s="58">
        <f t="shared" si="5"/>
        <v>-3341340</v>
      </c>
      <c r="Q45" s="58">
        <f t="shared" si="5"/>
        <v>15374330</v>
      </c>
      <c r="R45" s="58">
        <f t="shared" si="5"/>
        <v>20551861</v>
      </c>
      <c r="S45" s="58">
        <f t="shared" si="5"/>
        <v>1369071</v>
      </c>
      <c r="T45" s="58">
        <f t="shared" si="5"/>
        <v>-1668597</v>
      </c>
      <c r="U45" s="58">
        <f t="shared" si="5"/>
        <v>4401451</v>
      </c>
      <c r="V45" s="58">
        <f t="shared" si="5"/>
        <v>4101925</v>
      </c>
      <c r="W45" s="58">
        <f t="shared" si="5"/>
        <v>57753955</v>
      </c>
      <c r="X45" s="58">
        <f t="shared" si="5"/>
        <v>35385996</v>
      </c>
      <c r="Y45" s="58">
        <f t="shared" si="5"/>
        <v>22367959</v>
      </c>
      <c r="Z45" s="59">
        <f>+IF(X45&lt;&gt;0,+(Y45/X45)*100,0)</f>
        <v>63.211330832683075</v>
      </c>
      <c r="AA45" s="56">
        <f>SUM(AA43:AA44)</f>
        <v>35385996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-7694781</v>
      </c>
      <c r="D47" s="71">
        <f>SUM(D45:D46)</f>
        <v>0</v>
      </c>
      <c r="E47" s="72">
        <f t="shared" si="6"/>
        <v>32408169</v>
      </c>
      <c r="F47" s="73">
        <f t="shared" si="6"/>
        <v>35385996</v>
      </c>
      <c r="G47" s="73">
        <f t="shared" si="6"/>
        <v>36569951</v>
      </c>
      <c r="H47" s="74">
        <f t="shared" si="6"/>
        <v>-7859384</v>
      </c>
      <c r="I47" s="74">
        <f t="shared" si="6"/>
        <v>-10103247</v>
      </c>
      <c r="J47" s="74">
        <f t="shared" si="6"/>
        <v>18607320</v>
      </c>
      <c r="K47" s="74">
        <f t="shared" si="6"/>
        <v>-6935733</v>
      </c>
      <c r="L47" s="74">
        <f t="shared" si="6"/>
        <v>4728720</v>
      </c>
      <c r="M47" s="73">
        <f t="shared" si="6"/>
        <v>16699862</v>
      </c>
      <c r="N47" s="73">
        <f t="shared" si="6"/>
        <v>14492849</v>
      </c>
      <c r="O47" s="74">
        <f t="shared" si="6"/>
        <v>8518871</v>
      </c>
      <c r="P47" s="74">
        <f t="shared" si="6"/>
        <v>-3341340</v>
      </c>
      <c r="Q47" s="74">
        <f t="shared" si="6"/>
        <v>15374330</v>
      </c>
      <c r="R47" s="74">
        <f t="shared" si="6"/>
        <v>20551861</v>
      </c>
      <c r="S47" s="74">
        <f t="shared" si="6"/>
        <v>1369071</v>
      </c>
      <c r="T47" s="73">
        <f t="shared" si="6"/>
        <v>-1668597</v>
      </c>
      <c r="U47" s="73">
        <f t="shared" si="6"/>
        <v>4401451</v>
      </c>
      <c r="V47" s="74">
        <f t="shared" si="6"/>
        <v>4101925</v>
      </c>
      <c r="W47" s="74">
        <f t="shared" si="6"/>
        <v>57753955</v>
      </c>
      <c r="X47" s="74">
        <f t="shared" si="6"/>
        <v>35385996</v>
      </c>
      <c r="Y47" s="74">
        <f t="shared" si="6"/>
        <v>22367959</v>
      </c>
      <c r="Z47" s="75">
        <f>+IF(X47&lt;&gt;0,+(Y47/X47)*100,0)</f>
        <v>63.211330832683075</v>
      </c>
      <c r="AA47" s="76">
        <f>SUM(AA45:AA46)</f>
        <v>35385996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2020-08-02T11:14:45Z</dcterms:created>
  <dcterms:modified xsi:type="dcterms:W3CDTF">2020-08-02T11:16:43Z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